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A77A16BE-6252-4EE0-A63F-87349FA415D3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3" l="1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7" i="7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<sst xmlns="http://schemas.openxmlformats.org/spreadsheetml/2006/main" count="786" uniqueCount="343">
  <si>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</si>
  <si>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</si>
  <si>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</si>
  <si>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</si>
  <si>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</si>
  <si>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</si>
  <si>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</si>
  <si>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</si>
  <si>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</si>
  <si>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</si>
  <si>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</si>
  <si>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</si>
  <si>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</si>
  <si>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</si>
  <si>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</si>
  <si>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</si>
  <si>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</si>
  <si>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</si>
  <si>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</si>
  <si>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</si>
  <si>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</si>
  <si>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</si>
  <si>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</si>
  <si>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</si>
  <si>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</si>
  <si>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</si>
  <si>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</si>
  <si>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</si>
  <si>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</si>
  <si>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</si>
  <si>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</si>
  <si>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</si>
  <si>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</si>
  <si>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</si>
  <si>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</si>
  <si>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</si>
  <si>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</si>
  <si>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</si>
  <si>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</si>
  <si>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</si>
  <si>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</si>
  <si>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</si>
  <si>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</si>
  <si>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</si>
  <si>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</si>
  <si>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</si>
  <si>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</si>
  <si>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</si>
  <si>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</si>
  <si>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</si>
  <si>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</si>
  <si>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</si>
  <si>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</si>
  <si>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</si>
  <si>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</si>
  <si>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</si>
  <si>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</si>
  <si>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</si>
  <si>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</si>
  <si>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</si>
  <si>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</si>
  <si>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</si>
  <si>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</si>
  <si>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</si>
  <si>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</si>
  <si>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</si>
  <si>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</si>
  <si>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</si>
  <si>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</si>
  <si>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</si>
  <si>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</si>
  <si>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</si>
  <si>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</si>
  <si>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</si>
  <si>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</si>
  <si>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</si>
  <si>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</si>
  <si>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</si>
  <si>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</si>
  <si>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</si>
  <si>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</si>
  <si>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</si>
  <si>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</si>
  <si>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</si>
  <si>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</si>
  <si>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</si>
  <si>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</si>
  <si>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</si>
  <si>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</si>
  <si>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</si>
  <si>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</si>
  <si>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</si>
  <si>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</si>
  <si>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</si>
  <si>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</si>
  <si>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</si>
  <si>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</si>
  <si>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</si>
  <si>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</si>
  <si>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</si>
  <si>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</si>
  <si>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</si>
  <si>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</si>
  <si>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</si>
  <si>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</si>
  <si>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</si>
  <si>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</si>
  <si>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</si>
  <si>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</si>
  <si>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</si>
  <si>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</si>
  <si>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</si>
  <si>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</si>
  <si>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</si>
  <si>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</si>
  <si>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</si>
  <si>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</si>
  <si>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</si>
  <si>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</si>
  <si>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</si>
  <si>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</si>
  <si>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</si>
  <si>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</si>
  <si>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</si>
  <si>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</si>
  <si>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</si>
  <si>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</si>
  <si>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</si>
  <si>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</si>
  <si>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</si>
  <si>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</si>
  <si>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</si>
  <si>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</si>
  <si>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</si>
  <si>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</si>
  <si>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</si>
  <si>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</si>
  <si>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</si>
  <si>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</si>
  <si>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</si>
  <si>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</si>
  <si>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</si>
  <si>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</si>
  <si>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</si>
  <si>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</si>
  <si>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</si>
  <si>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</si>
  <si>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</si>
  <si>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</si>
  <si>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</si>
  <si>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</si>
  <si>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</si>
  <si>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</si>
  <si>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</si>
  <si>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</si>
  <si>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</si>
  <si>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</si>
  <si>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</si>
  <si>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</si>
  <si>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</si>
  <si>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</si>
  <si>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</si>
  <si>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</si>
  <si>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</si>
  <si>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</si>
  <si>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</si>
  <si>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</si>
  <si>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</si>
  <si>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</si>
  <si>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</si>
  <si>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</si>
  <si>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</si>
  <si>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</si>
  <si>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</si>
  <si>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</si>
  <si>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</si>
  <si>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</si>
  <si>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</si>
  <si>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</si>
  <si>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</si>
  <si>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</si>
  <si>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</si>
  <si>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</si>
  <si>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</si>
  <si>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</si>
  <si>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</si>
  <si>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</si>
  <si>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</si>
  <si>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</si>
  <si>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</si>
  <si>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</si>
  <si>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</si>
  <si>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</si>
  <si>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</si>
  <si>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</si>
  <si>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</si>
  <si>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</si>
  <si>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</si>
  <si>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</si>
  <si>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</si>
  <si>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</si>
  <si>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</si>
  <si>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</si>
  <si>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</si>
  <si>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</si>
  <si>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</si>
  <si>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</si>
  <si>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</si>
  <si>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</si>
  <si>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</si>
  <si>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</si>
  <si>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</si>
  <si>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</si>
  <si>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</si>
  <si>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</si>
  <si>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</si>
  <si>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</si>
  <si>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</si>
  <si>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</si>
  <si>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</si>
  <si>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</si>
  <si>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</si>
  <si>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</si>
  <si>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</si>
  <si>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</si>
  <si>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</si>
  <si>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</si>
  <si>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</si>
  <si>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</si>
  <si>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</si>
  <si>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</si>
  <si>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</si>
  <si>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</si>
  <si>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</si>
  <si>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</si>
  <si>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</si>
  <si>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</si>
  <si>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</si>
  <si>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</si>
  <si>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</si>
  <si>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</si>
  <si>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</si>
  <si>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</si>
  <si>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</si>
  <si>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</si>
  <si>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</si>
  <si>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</si>
  <si>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</si>
  <si>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</si>
  <si>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</si>
  <si>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</si>
  <si>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</si>
  <si>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</si>
  <si>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</si>
  <si>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</si>
  <si>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</si>
  <si>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</si>
  <si>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</si>
  <si>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</si>
  <si>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</si>
  <si>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</si>
  <si>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</si>
  <si>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</si>
  <si>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</si>
  <si>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</si>
  <si>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</si>
  <si>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</si>
  <si>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</si>
  <si>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</si>
  <si>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</si>
  <si>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</si>
  <si>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</si>
  <si>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</si>
  <si>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</si>
  <si>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</si>
  <si>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</si>
  <si>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</si>
  <si>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</si>
  <si>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</si>
  <si>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</si>
  <si>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</si>
  <si>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</si>
  <si>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</si>
  <si>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</si>
  <si>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</si>
  <si>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</si>
  <si>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</si>
  <si>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</si>
  <si>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</si>
  <si>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</si>
  <si>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</si>
  <si>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</si>
  <si>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</si>
  <si>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</si>
  <si>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</si>
  <si>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</si>
  <si>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</si>
  <si>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</si>
  <si>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</si>
  <si>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</si>
  <si>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</si>
  <si>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</si>
  <si>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</si>
  <si>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</si>
  <si>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</si>
  <si>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</si>
  <si>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</si>
  <si>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</si>
  <si>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</si>
  <si>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</si>
  <si>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</si>
  <si>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</si>
  <si>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</si>
  <si>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</si>
  <si>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</si>
  <si>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</si>
  <si>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</si>
  <si>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</si>
  <si>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</si>
  <si>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</si>
  <si>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</si>
  <si>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</si>
  <si>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</si>
  <si>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</si>
  <si>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</si>
  <si>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</si>
  <si>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</si>
  <si>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</si>
  <si>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</si>
  <si>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</si>
  <si>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</si>
  <si>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</si>
  <si>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</si>
  <si>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</si>
  <si>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</si>
  <si>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</si>
  <si>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</si>
  <si>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</si>
  <si>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</si>
  <si>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</si>
  <si>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</si>
  <si>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</si>
  <si>
    <t>11/17/2023B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</si>
</sst>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6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8" fontId="82" fillId="13" borderId="50" xfId="0" applyNumberFormat="1" applyFont="1" applyFill="1" applyBorder="1" applyAlignment="1">
      <alignment horizontal="center" vertical="center"/>
    </xf>
    <xf numFmtId="168" fontId="82" fillId="13" borderId="51" xfId="0" applyNumberFormat="1" applyFont="1" applyFill="1" applyBorder="1" applyAlignment="1">
      <alignment horizontal="center" vertical="center"/>
    </xf>
    <xf numFmtId="168" fontId="82" fillId="13" borderId="86" xfId="0" applyNumberFormat="1" applyFont="1" applyFill="1" applyBorder="1" applyAlignment="1">
      <alignment horizontal="center" vertical="center"/>
    </xf>
    <xf numFmtId="164" fontId="6" fillId="13" borderId="45" xfId="0" applyNumberFormat="1" applyFont="1" applyFill="1" applyBorder="1" applyAlignment="1">
      <alignment horizontal="center"/>
    </xf>
    <xf numFmtId="164" fontId="6" fillId="13" borderId="42" xfId="0" applyNumberFormat="1" applyFont="1" applyFill="1" applyBorder="1" applyAlignment="1">
      <alignment horizontal="center"/>
    </xf>
    <xf numFmtId="164" fontId="6" fillId="13" borderId="49" xfId="0" applyNumberFormat="1" applyFont="1" applyFill="1" applyBorder="1" applyAlignment="1">
      <alignment horizontal="center"/>
    </xf>
    <xf numFmtId="164" fontId="6" fillId="13" borderId="44" xfId="5" applyNumberFormat="1" applyFont="1" applyFill="1" applyBorder="1" applyAlignment="1">
      <alignment horizontal="center"/>
    </xf>
    <xf numFmtId="164" fontId="6" fillId="13" borderId="12" xfId="0" applyNumberFormat="1" applyFont="1" applyFill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 vertical="center"/>
    </xf>
    <xf numFmtId="164" fontId="50" fillId="13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13" borderId="17" xfId="0" applyFont="1" applyFill="1" applyBorder="1" applyAlignment="1">
      <alignment horizontal="center" vertical="top" wrapText="1"/>
    </xf>
    <xf numFmtId="0" fontId="54" fillId="13" borderId="20" xfId="0" applyFont="1" applyFill="1" applyBorder="1" applyAlignment="1">
      <alignment horizontal="center" vertical="top" wrapText="1"/>
    </xf>
    <xf numFmtId="0" fontId="54" fillId="13" borderId="5" xfId="0" applyFont="1" applyFill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13" borderId="17" xfId="0" applyFont="1" applyFill="1" applyBorder="1" applyAlignment="1">
      <alignment horizontal="center" vertical="center" wrapText="1"/>
    </xf>
    <xf numFmtId="0" fontId="54" fillId="13" borderId="20" xfId="0" applyFont="1" applyFill="1" applyBorder="1" applyAlignment="1">
      <alignment horizontal="center" vertical="center" wrapText="1"/>
    </xf>
    <xf numFmtId="0" fontId="54" fillId="13" borderId="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J17" sqref="J17:P21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20" t="s">
        <v>284</v>
      </c>
      <c r="C3" s="621"/>
      <c r="D3" s="621"/>
      <c r="E3" s="622"/>
      <c r="F3" s="204"/>
      <c r="G3" s="623" t="s">
        <v>105</v>
      </c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5"/>
      <c r="S3" s="204"/>
      <c r="T3" s="605" t="s">
        <v>106</v>
      </c>
      <c r="U3" s="606"/>
      <c r="V3" s="606"/>
      <c r="W3" s="606"/>
      <c r="X3" s="607"/>
    </row>
    <row r="4" spans="2:24" ht="15.75" thickBot="1" x14ac:dyDescent="0.3">
      <c r="B4" s="58" t="s">
        <v>91</v>
      </c>
      <c r="C4" s="49"/>
      <c r="D4" s="49"/>
      <c r="E4" s="59" t="str">
        <f>'Flex Select Prime Pricer'!H3</f>
        <v>11/17/2023B</v>
      </c>
      <c r="F4" s="207"/>
      <c r="G4" s="626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8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629" t="s">
        <v>126</v>
      </c>
      <c r="H5" s="630"/>
      <c r="I5" s="630"/>
      <c r="J5" s="630"/>
      <c r="K5" s="630"/>
      <c r="L5" s="630"/>
      <c r="M5" s="630"/>
      <c r="N5" s="630"/>
      <c r="O5" s="630"/>
      <c r="P5" s="630"/>
      <c r="Q5" s="630"/>
      <c r="R5" s="631"/>
      <c r="S5" s="207"/>
      <c r="T5" s="632" t="s">
        <v>64</v>
      </c>
      <c r="U5" s="633"/>
      <c r="V5" s="634"/>
      <c r="W5" s="635">
        <v>102</v>
      </c>
      <c r="X5" s="636"/>
    </row>
    <row r="6" spans="2:24" ht="15.75" thickBot="1" x14ac:dyDescent="0.3">
      <c r="B6" s="403">
        <f>'Flex Supreme Pricer'!A17</f>
        <v>7.375</v>
      </c>
      <c r="C6" s="404">
        <f>'Flex Supreme Pricer'!C17-0.5</f>
        <v>99</v>
      </c>
      <c r="D6" s="404">
        <f>'Flex Supreme Pricer'!D17-0.5</f>
        <v>98.875</v>
      </c>
      <c r="E6" s="404">
        <f>'Flex Supreme Pricer'!E17-0.5</f>
        <v>98.75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611" t="s">
        <v>65</v>
      </c>
      <c r="U6" s="612"/>
      <c r="V6" s="612"/>
      <c r="W6" s="612"/>
      <c r="X6" s="613"/>
    </row>
    <row r="7" spans="2:24" s="50" customFormat="1" ht="15.75" thickBot="1" x14ac:dyDescent="0.25">
      <c r="B7" s="403">
        <f>B6+0.125</f>
        <v>7.5</v>
      </c>
      <c r="C7" s="404">
        <f>'Flex Supreme Pricer'!C18-0.5</f>
        <v>99.375</v>
      </c>
      <c r="D7" s="404">
        <f>'Flex Supreme Pricer'!D18-0.5</f>
        <v>99.25</v>
      </c>
      <c r="E7" s="404">
        <f>'Flex Supreme Pricer'!E18-0.5</f>
        <v>99.125</v>
      </c>
      <c r="F7" s="406"/>
      <c r="G7" s="614" t="s">
        <v>109</v>
      </c>
      <c r="H7" s="615"/>
      <c r="I7" s="616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617" t="s">
        <v>340</v>
      </c>
      <c r="U7" s="618"/>
      <c r="V7" s="618"/>
      <c r="W7" s="618"/>
      <c r="X7" s="619"/>
    </row>
    <row r="8" spans="2:24" ht="15.75" thickBot="1" x14ac:dyDescent="0.3">
      <c r="B8" s="403">
        <f t="shared" ref="B8:B30" si="0">B7+0.125</f>
        <v>7.625</v>
      </c>
      <c r="C8" s="404">
        <f>'Flex Supreme Pricer'!C19-0.5</f>
        <v>99.75</v>
      </c>
      <c r="D8" s="404">
        <f>'Flex Supreme Pricer'!D19-0.5</f>
        <v>99.625</v>
      </c>
      <c r="E8" s="404">
        <f>'Flex Supreme Pricer'!E19-0.5</f>
        <v>99.5</v>
      </c>
      <c r="F8" s="405"/>
      <c r="G8" s="598" t="s">
        <v>188</v>
      </c>
      <c r="H8" s="599"/>
      <c r="I8" s="599"/>
      <c r="J8" s="599"/>
      <c r="K8" s="599"/>
      <c r="L8" s="599"/>
      <c r="M8" s="599"/>
      <c r="N8" s="599"/>
      <c r="O8" s="599"/>
      <c r="P8" s="599"/>
      <c r="Q8" s="599"/>
      <c r="R8" s="600"/>
      <c r="S8" s="405"/>
      <c r="T8" s="601" t="s">
        <v>341</v>
      </c>
      <c r="U8" s="602"/>
      <c r="V8" s="602"/>
      <c r="W8" s="602"/>
      <c r="X8" s="603"/>
    </row>
    <row r="9" spans="2:24" ht="15.75" thickBot="1" x14ac:dyDescent="0.3">
      <c r="B9" s="403">
        <f t="shared" si="0"/>
        <v>7.75</v>
      </c>
      <c r="C9" s="404">
        <f>'Flex Supreme Pricer'!C20-0.5</f>
        <v>100.125</v>
      </c>
      <c r="D9" s="404">
        <f>'Flex Supreme Pricer'!D20-0.5</f>
        <v>100</v>
      </c>
      <c r="E9" s="404">
        <f>'Flex Supreme Pricer'!E20-0.5</f>
        <v>99.875</v>
      </c>
      <c r="F9" s="405"/>
      <c r="G9" s="577" t="s">
        <v>111</v>
      </c>
      <c r="H9" s="578"/>
      <c r="I9" s="579"/>
      <c r="J9" s="475">
        <v>1.125</v>
      </c>
      <c r="K9" s="476">
        <v>1.125</v>
      </c>
      <c r="L9" s="476">
        <v>1.125</v>
      </c>
      <c r="M9" s="476">
        <v>1</v>
      </c>
      <c r="N9" s="476">
        <v>0.75</v>
      </c>
      <c r="O9" s="476">
        <v>0</v>
      </c>
      <c r="P9" s="477">
        <v>-0.375</v>
      </c>
      <c r="Q9" s="410" t="s">
        <v>12</v>
      </c>
      <c r="R9" s="411" t="s">
        <v>12</v>
      </c>
      <c r="S9" s="405"/>
      <c r="T9" s="544" t="s">
        <v>94</v>
      </c>
      <c r="U9" s="545"/>
      <c r="V9" s="545"/>
      <c r="W9" s="545"/>
      <c r="X9" s="604"/>
    </row>
    <row r="10" spans="2:24" ht="15.75" thickBot="1" x14ac:dyDescent="0.3">
      <c r="B10" s="403">
        <f t="shared" si="0"/>
        <v>7.875</v>
      </c>
      <c r="C10" s="404">
        <f>'Flex Supreme Pricer'!C21-0.5</f>
        <v>100.5</v>
      </c>
      <c r="D10" s="404">
        <f>'Flex Supreme Pricer'!D21-0.5</f>
        <v>100.375</v>
      </c>
      <c r="E10" s="404">
        <f>'Flex Supreme Pricer'!E21-0.5</f>
        <v>100.25</v>
      </c>
      <c r="F10" s="405"/>
      <c r="G10" s="538" t="s">
        <v>112</v>
      </c>
      <c r="H10" s="539"/>
      <c r="I10" s="540"/>
      <c r="J10" s="475">
        <v>1.125</v>
      </c>
      <c r="K10" s="476">
        <v>1.125</v>
      </c>
      <c r="L10" s="476">
        <v>1.125</v>
      </c>
      <c r="M10" s="476">
        <v>1</v>
      </c>
      <c r="N10" s="476">
        <v>0.75</v>
      </c>
      <c r="O10" s="476">
        <v>0</v>
      </c>
      <c r="P10" s="477">
        <v>-0.375</v>
      </c>
      <c r="Q10" s="412" t="s">
        <v>12</v>
      </c>
      <c r="R10" s="413" t="s">
        <v>12</v>
      </c>
      <c r="S10" s="405"/>
      <c r="T10" s="544" t="s">
        <v>316</v>
      </c>
      <c r="U10" s="545"/>
      <c r="V10" s="545"/>
      <c r="W10" s="545"/>
      <c r="X10" s="604"/>
    </row>
    <row r="11" spans="2:24" ht="15.75" thickBot="1" x14ac:dyDescent="0.3">
      <c r="B11" s="403">
        <f t="shared" si="0"/>
        <v>8</v>
      </c>
      <c r="C11" s="404">
        <f>'Flex Supreme Pricer'!C22-0.5</f>
        <v>100.875</v>
      </c>
      <c r="D11" s="404">
        <f>'Flex Supreme Pricer'!D22-0.5</f>
        <v>100.75</v>
      </c>
      <c r="E11" s="404">
        <f>'Flex Supreme Pricer'!E22-0.5</f>
        <v>100.625</v>
      </c>
      <c r="F11" s="405"/>
      <c r="G11" s="538" t="s">
        <v>7</v>
      </c>
      <c r="H11" s="539"/>
      <c r="I11" s="540"/>
      <c r="J11" s="475">
        <v>1</v>
      </c>
      <c r="K11" s="476">
        <v>1</v>
      </c>
      <c r="L11" s="476">
        <v>0.875</v>
      </c>
      <c r="M11" s="476">
        <v>0.75</v>
      </c>
      <c r="N11" s="476">
        <v>0.125</v>
      </c>
      <c r="O11" s="476">
        <v>-0.375</v>
      </c>
      <c r="P11" s="477">
        <v>-0.625</v>
      </c>
      <c r="Q11" s="410" t="s">
        <v>12</v>
      </c>
      <c r="R11" s="411" t="s">
        <v>12</v>
      </c>
      <c r="S11" s="405"/>
      <c r="T11" s="605" t="s">
        <v>67</v>
      </c>
      <c r="U11" s="606"/>
      <c r="V11" s="606"/>
      <c r="W11" s="606"/>
      <c r="X11" s="607"/>
    </row>
    <row r="12" spans="2:24" ht="15.75" thickBot="1" x14ac:dyDescent="0.3">
      <c r="B12" s="403">
        <f t="shared" si="0"/>
        <v>8.125</v>
      </c>
      <c r="C12" s="404">
        <f>'Flex Supreme Pricer'!C23-0.5</f>
        <v>101.25</v>
      </c>
      <c r="D12" s="404">
        <f>'Flex Supreme Pricer'!D23-0.5</f>
        <v>101.125</v>
      </c>
      <c r="E12" s="404">
        <f>'Flex Supreme Pricer'!E23-0.5</f>
        <v>101</v>
      </c>
      <c r="F12" s="405"/>
      <c r="G12" s="538" t="s">
        <v>8</v>
      </c>
      <c r="H12" s="539"/>
      <c r="I12" s="540"/>
      <c r="J12" s="475">
        <v>0.25</v>
      </c>
      <c r="K12" s="476">
        <v>0.25</v>
      </c>
      <c r="L12" s="476">
        <v>0.25</v>
      </c>
      <c r="M12" s="476">
        <v>0.25</v>
      </c>
      <c r="N12" s="476">
        <v>0</v>
      </c>
      <c r="O12" s="476">
        <v>-0.75</v>
      </c>
      <c r="P12" s="477">
        <v>-1.5</v>
      </c>
      <c r="Q12" s="412" t="s">
        <v>12</v>
      </c>
      <c r="R12" s="413" t="s">
        <v>12</v>
      </c>
      <c r="S12" s="405"/>
      <c r="T12" s="608" t="s">
        <v>68</v>
      </c>
      <c r="U12" s="609"/>
      <c r="V12" s="609"/>
      <c r="W12" s="609"/>
      <c r="X12" s="610"/>
    </row>
    <row r="13" spans="2:24" ht="15.75" thickBot="1" x14ac:dyDescent="0.3">
      <c r="B13" s="403">
        <f t="shared" si="0"/>
        <v>8.25</v>
      </c>
      <c r="C13" s="404">
        <f>'Flex Supreme Pricer'!C24-0.5</f>
        <v>101.625</v>
      </c>
      <c r="D13" s="404">
        <f>'Flex Supreme Pricer'!D24-0.5</f>
        <v>101.5</v>
      </c>
      <c r="E13" s="404">
        <f>'Flex Supreme Pricer'!E24-0.5</f>
        <v>101.375</v>
      </c>
      <c r="F13" s="405"/>
      <c r="G13" s="538" t="s">
        <v>9</v>
      </c>
      <c r="H13" s="539"/>
      <c r="I13" s="540"/>
      <c r="J13" s="475">
        <v>0</v>
      </c>
      <c r="K13" s="476">
        <v>0</v>
      </c>
      <c r="L13" s="476">
        <v>0</v>
      </c>
      <c r="M13" s="476">
        <v>-0.125</v>
      </c>
      <c r="N13" s="476">
        <v>-0.75</v>
      </c>
      <c r="O13" s="477">
        <v>-1.5</v>
      </c>
      <c r="P13" s="477">
        <v>-2.75</v>
      </c>
      <c r="Q13" s="410" t="s">
        <v>12</v>
      </c>
      <c r="R13" s="411" t="s">
        <v>12</v>
      </c>
      <c r="S13" s="405"/>
      <c r="T13" s="544" t="s">
        <v>69</v>
      </c>
      <c r="U13" s="545"/>
      <c r="V13" s="546"/>
      <c r="W13" s="590">
        <v>0.125</v>
      </c>
      <c r="X13" s="591"/>
    </row>
    <row r="14" spans="2:24" ht="15.75" thickBot="1" x14ac:dyDescent="0.3">
      <c r="B14" s="403">
        <f t="shared" si="0"/>
        <v>8.375</v>
      </c>
      <c r="C14" s="404">
        <f>'Flex Supreme Pricer'!C25-0.5</f>
        <v>102</v>
      </c>
      <c r="D14" s="404">
        <f>'Flex Supreme Pricer'!D25-0.5</f>
        <v>101.875</v>
      </c>
      <c r="E14" s="404">
        <f>'Flex Supreme Pricer'!E25-0.5</f>
        <v>101.75</v>
      </c>
      <c r="F14" s="405"/>
      <c r="G14" s="515" t="s">
        <v>10</v>
      </c>
      <c r="H14" s="516"/>
      <c r="I14" s="517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44" t="s">
        <v>70</v>
      </c>
      <c r="U14" s="545"/>
      <c r="V14" s="546"/>
      <c r="W14" s="590">
        <v>0</v>
      </c>
      <c r="X14" s="591"/>
    </row>
    <row r="15" spans="2:24" ht="15.75" thickBot="1" x14ac:dyDescent="0.3">
      <c r="B15" s="403">
        <f t="shared" si="0"/>
        <v>8.5</v>
      </c>
      <c r="C15" s="404">
        <f>'Flex Supreme Pricer'!C26-0.5</f>
        <v>102.375</v>
      </c>
      <c r="D15" s="404">
        <f>'Flex Supreme Pricer'!D26-0.5</f>
        <v>102.25</v>
      </c>
      <c r="E15" s="404">
        <f>'Flex Supreme Pricer'!E26-0.5</f>
        <v>102.125</v>
      </c>
      <c r="F15" s="405"/>
      <c r="G15" s="592" t="s">
        <v>11</v>
      </c>
      <c r="H15" s="593"/>
      <c r="I15" s="593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44" t="s">
        <v>90</v>
      </c>
      <c r="U15" s="545"/>
      <c r="V15" s="546"/>
      <c r="W15" s="590">
        <v>-0.125</v>
      </c>
      <c r="X15" s="591"/>
    </row>
    <row r="16" spans="2:24" ht="15.75" thickBot="1" x14ac:dyDescent="0.3">
      <c r="B16" s="403">
        <f t="shared" si="0"/>
        <v>8.625</v>
      </c>
      <c r="C16" s="404">
        <f>'Flex Supreme Pricer'!C27-0.5</f>
        <v>102.75</v>
      </c>
      <c r="D16" s="404">
        <f>'Flex Supreme Pricer'!D27-0.5</f>
        <v>102.625</v>
      </c>
      <c r="E16" s="404">
        <f>'Flex Supreme Pricer'!E27-0.5</f>
        <v>102.5</v>
      </c>
      <c r="F16" s="405"/>
      <c r="G16" s="573" t="s">
        <v>187</v>
      </c>
      <c r="H16" s="574"/>
      <c r="I16" s="574"/>
      <c r="J16" s="574"/>
      <c r="K16" s="574"/>
      <c r="L16" s="574"/>
      <c r="M16" s="574"/>
      <c r="N16" s="574"/>
      <c r="O16" s="574"/>
      <c r="P16" s="574"/>
      <c r="Q16" s="574"/>
      <c r="R16" s="594"/>
      <c r="S16" s="405"/>
      <c r="T16" s="595" t="s">
        <v>71</v>
      </c>
      <c r="U16" s="596"/>
      <c r="V16" s="596"/>
      <c r="W16" s="596"/>
      <c r="X16" s="597"/>
    </row>
    <row r="17" spans="2:24" ht="15.75" thickBot="1" x14ac:dyDescent="0.3">
      <c r="B17" s="403">
        <f t="shared" si="0"/>
        <v>8.75</v>
      </c>
      <c r="C17" s="404">
        <f>'Flex Supreme Pricer'!C28-0.5</f>
        <v>103.125</v>
      </c>
      <c r="D17" s="404">
        <f>'Flex Supreme Pricer'!D28-0.5</f>
        <v>103</v>
      </c>
      <c r="E17" s="404">
        <f>'Flex Supreme Pricer'!E28-0.5</f>
        <v>102.875</v>
      </c>
      <c r="F17" s="405"/>
      <c r="G17" s="577" t="s">
        <v>111</v>
      </c>
      <c r="H17" s="578"/>
      <c r="I17" s="579"/>
      <c r="J17" s="475">
        <v>1.125</v>
      </c>
      <c r="K17" s="476">
        <v>1.125</v>
      </c>
      <c r="L17" s="476">
        <v>1.125</v>
      </c>
      <c r="M17" s="476">
        <v>1</v>
      </c>
      <c r="N17" s="476">
        <v>0.75</v>
      </c>
      <c r="O17" s="476">
        <v>0</v>
      </c>
      <c r="P17" s="476">
        <v>-0.375</v>
      </c>
      <c r="Q17" s="419" t="s">
        <v>12</v>
      </c>
      <c r="R17" s="419" t="s">
        <v>12</v>
      </c>
      <c r="S17" s="405"/>
      <c r="T17" s="544" t="s">
        <v>72</v>
      </c>
      <c r="U17" s="545"/>
      <c r="V17" s="546"/>
      <c r="W17" s="590">
        <v>-0.125</v>
      </c>
      <c r="X17" s="591"/>
    </row>
    <row r="18" spans="2:24" ht="15.75" thickBot="1" x14ac:dyDescent="0.3">
      <c r="B18" s="403">
        <f t="shared" si="0"/>
        <v>8.875</v>
      </c>
      <c r="C18" s="404">
        <f>'Flex Supreme Pricer'!C29-0.5</f>
        <v>103.5</v>
      </c>
      <c r="D18" s="404">
        <f>'Flex Supreme Pricer'!D29-0.5</f>
        <v>103.375</v>
      </c>
      <c r="E18" s="404">
        <f>'Flex Supreme Pricer'!E29-0.5</f>
        <v>103.25</v>
      </c>
      <c r="F18" s="405"/>
      <c r="G18" s="538" t="s">
        <v>112</v>
      </c>
      <c r="H18" s="539"/>
      <c r="I18" s="540"/>
      <c r="J18" s="475">
        <v>1.125</v>
      </c>
      <c r="K18" s="476">
        <v>1.125</v>
      </c>
      <c r="L18" s="476">
        <v>1.125</v>
      </c>
      <c r="M18" s="476">
        <v>1</v>
      </c>
      <c r="N18" s="476">
        <v>0.75</v>
      </c>
      <c r="O18" s="476">
        <v>0</v>
      </c>
      <c r="P18" s="476">
        <v>-0.375</v>
      </c>
      <c r="Q18" s="419" t="s">
        <v>12</v>
      </c>
      <c r="R18" s="419" t="s">
        <v>12</v>
      </c>
      <c r="S18" s="405"/>
      <c r="T18" s="544" t="s">
        <v>69</v>
      </c>
      <c r="U18" s="545"/>
      <c r="V18" s="546"/>
      <c r="W18" s="559">
        <v>-0.25</v>
      </c>
      <c r="X18" s="560"/>
    </row>
    <row r="19" spans="2:24" ht="15.75" thickBot="1" x14ac:dyDescent="0.3">
      <c r="B19" s="403">
        <f t="shared" si="0"/>
        <v>9</v>
      </c>
      <c r="C19" s="404">
        <f>'Flex Supreme Pricer'!C30-0.5</f>
        <v>103.875</v>
      </c>
      <c r="D19" s="404">
        <f>'Flex Supreme Pricer'!D30-0.5</f>
        <v>103.75</v>
      </c>
      <c r="E19" s="404">
        <f>'Flex Supreme Pricer'!E30-0.5</f>
        <v>103.625</v>
      </c>
      <c r="F19" s="405"/>
      <c r="G19" s="538" t="s">
        <v>7</v>
      </c>
      <c r="H19" s="539"/>
      <c r="I19" s="540"/>
      <c r="J19" s="475">
        <v>1</v>
      </c>
      <c r="K19" s="476">
        <v>1</v>
      </c>
      <c r="L19" s="476">
        <v>0.875</v>
      </c>
      <c r="M19" s="476">
        <v>0.75</v>
      </c>
      <c r="N19" s="476">
        <v>0.125</v>
      </c>
      <c r="O19" s="476">
        <v>-0.375</v>
      </c>
      <c r="P19" s="476">
        <v>-0.625</v>
      </c>
      <c r="Q19" s="419" t="s">
        <v>12</v>
      </c>
      <c r="R19" s="419" t="s">
        <v>12</v>
      </c>
      <c r="S19" s="405"/>
      <c r="T19" s="544" t="s">
        <v>73</v>
      </c>
      <c r="U19" s="545"/>
      <c r="V19" s="546"/>
      <c r="W19" s="559">
        <v>-0.25</v>
      </c>
      <c r="X19" s="560"/>
    </row>
    <row r="20" spans="2:24" ht="15.75" thickBot="1" x14ac:dyDescent="0.3">
      <c r="B20" s="403">
        <f t="shared" si="0"/>
        <v>9.125</v>
      </c>
      <c r="C20" s="404">
        <f>'Flex Supreme Pricer'!C31-0.5</f>
        <v>104.25</v>
      </c>
      <c r="D20" s="404">
        <f>'Flex Supreme Pricer'!D31-0.5</f>
        <v>104.125</v>
      </c>
      <c r="E20" s="404">
        <f>'Flex Supreme Pricer'!E31-0.5</f>
        <v>104</v>
      </c>
      <c r="F20" s="405"/>
      <c r="G20" s="538" t="s">
        <v>8</v>
      </c>
      <c r="H20" s="539"/>
      <c r="I20" s="540"/>
      <c r="J20" s="475">
        <v>0.25</v>
      </c>
      <c r="K20" s="476">
        <v>0.25</v>
      </c>
      <c r="L20" s="476">
        <v>0.25</v>
      </c>
      <c r="M20" s="476">
        <v>0.25</v>
      </c>
      <c r="N20" s="476">
        <v>-0.125</v>
      </c>
      <c r="O20" s="476">
        <v>-0.875</v>
      </c>
      <c r="P20" s="477">
        <v>-1.5</v>
      </c>
      <c r="Q20" s="419" t="s">
        <v>12</v>
      </c>
      <c r="R20" s="419" t="s">
        <v>12</v>
      </c>
      <c r="S20" s="405"/>
      <c r="T20" s="564" t="s">
        <v>113</v>
      </c>
      <c r="U20" s="565"/>
      <c r="V20" s="565"/>
      <c r="W20" s="565"/>
      <c r="X20" s="566"/>
    </row>
    <row r="21" spans="2:24" ht="15.75" thickBot="1" x14ac:dyDescent="0.3">
      <c r="B21" s="403">
        <f t="shared" si="0"/>
        <v>9.25</v>
      </c>
      <c r="C21" s="404">
        <f>'Flex Supreme Pricer'!C32-0.5</f>
        <v>104.625</v>
      </c>
      <c r="D21" s="404">
        <f>'Flex Supreme Pricer'!D32-0.5</f>
        <v>104.5</v>
      </c>
      <c r="E21" s="404">
        <f>'Flex Supreme Pricer'!E32-0.5</f>
        <v>104.375</v>
      </c>
      <c r="F21" s="405"/>
      <c r="G21" s="538" t="s">
        <v>9</v>
      </c>
      <c r="H21" s="539"/>
      <c r="I21" s="540"/>
      <c r="J21" s="475">
        <v>0</v>
      </c>
      <c r="K21" s="476">
        <v>0</v>
      </c>
      <c r="L21" s="476">
        <v>0</v>
      </c>
      <c r="M21" s="476">
        <v>-0.125</v>
      </c>
      <c r="N21" s="476">
        <v>-0.75</v>
      </c>
      <c r="O21" s="477">
        <v>-1.5</v>
      </c>
      <c r="P21" s="477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Pricer'!C33-0.5</f>
        <v>105</v>
      </c>
      <c r="D22" s="404">
        <f>'Flex Supreme Pricer'!D33-0.5</f>
        <v>104.875</v>
      </c>
      <c r="E22" s="404">
        <f>'Flex Supreme Pricer'!E33-0.5</f>
        <v>104.75</v>
      </c>
      <c r="F22" s="405"/>
      <c r="G22" s="515" t="s">
        <v>10</v>
      </c>
      <c r="H22" s="516"/>
      <c r="I22" s="517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Pricer'!C34-0.5</f>
        <v>105.375</v>
      </c>
      <c r="D23" s="404">
        <f>'Flex Supreme Pricer'!D34-0.5</f>
        <v>105.25</v>
      </c>
      <c r="E23" s="404">
        <f>'Flex Supreme Pricer'!E34-0.5</f>
        <v>105.125</v>
      </c>
      <c r="F23" s="405"/>
      <c r="G23" s="573" t="s">
        <v>117</v>
      </c>
      <c r="H23" s="574"/>
      <c r="I23" s="574"/>
      <c r="J23" s="575"/>
      <c r="K23" s="575"/>
      <c r="L23" s="575"/>
      <c r="M23" s="575"/>
      <c r="N23" s="575"/>
      <c r="O23" s="575"/>
      <c r="P23" s="575"/>
      <c r="Q23" s="575"/>
      <c r="R23" s="576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Pricer'!C35-0.5</f>
        <v>105.75</v>
      </c>
      <c r="D24" s="404">
        <f>'Flex Supreme Pricer'!D35-0.5</f>
        <v>105.625</v>
      </c>
      <c r="E24" s="404">
        <f>'Flex Supreme Pricer'!E35-0.5</f>
        <v>105.5</v>
      </c>
      <c r="F24" s="405"/>
      <c r="G24" s="577" t="s">
        <v>317</v>
      </c>
      <c r="H24" s="578"/>
      <c r="I24" s="579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Pricer'!C36-0.5</f>
        <v>106.125</v>
      </c>
      <c r="D25" s="404">
        <f>'Flex Supreme Pricer'!D36-0.5</f>
        <v>106</v>
      </c>
      <c r="E25" s="404">
        <f>'Flex Supreme Pricer'!E36-0.5</f>
        <v>105.875</v>
      </c>
      <c r="F25" s="405"/>
      <c r="G25" s="580" t="s">
        <v>318</v>
      </c>
      <c r="H25" s="581"/>
      <c r="I25" s="582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Pricer'!C37-0.5</f>
        <v>106.5</v>
      </c>
      <c r="D26" s="404">
        <f>'Flex Supreme Pricer'!D37-0.5</f>
        <v>106.375</v>
      </c>
      <c r="E26" s="404">
        <f>'Flex Supreme Pricer'!E37-0.5</f>
        <v>106.25</v>
      </c>
      <c r="F26" s="405"/>
      <c r="G26" s="580" t="s">
        <v>319</v>
      </c>
      <c r="H26" s="581"/>
      <c r="I26" s="582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53" t="s">
        <v>75</v>
      </c>
      <c r="U26" s="554"/>
      <c r="V26" s="554"/>
      <c r="W26" s="554"/>
      <c r="X26" s="555"/>
    </row>
    <row r="27" spans="2:24" ht="15.75" thickBot="1" x14ac:dyDescent="0.3">
      <c r="B27" s="403">
        <f t="shared" si="0"/>
        <v>10</v>
      </c>
      <c r="C27" s="404">
        <f>'Flex Supreme Pricer'!C38-0.5</f>
        <v>106.875</v>
      </c>
      <c r="D27" s="404">
        <f>'Flex Supreme Pricer'!D38-0.5</f>
        <v>106.75</v>
      </c>
      <c r="E27" s="404">
        <f>'Flex Supreme Pricer'!E38-0.5</f>
        <v>106.625</v>
      </c>
      <c r="F27" s="405"/>
      <c r="G27" s="580" t="s">
        <v>320</v>
      </c>
      <c r="H27" s="581"/>
      <c r="I27" s="582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50" t="s">
        <v>118</v>
      </c>
      <c r="U27" s="551"/>
      <c r="V27" s="551"/>
      <c r="W27" s="551"/>
      <c r="X27" s="552"/>
    </row>
    <row r="28" spans="2:24" ht="15.75" thickBot="1" x14ac:dyDescent="0.3">
      <c r="B28" s="403">
        <f t="shared" si="0"/>
        <v>10.125</v>
      </c>
      <c r="C28" s="404">
        <f>'Flex Supreme Pricer'!C39-0.5</f>
        <v>107.25</v>
      </c>
      <c r="D28" s="404">
        <f>'Flex Supreme Pricer'!D39-0.5</f>
        <v>107.125</v>
      </c>
      <c r="E28" s="404">
        <f>'Flex Supreme Pricer'!E39-0.5</f>
        <v>107</v>
      </c>
      <c r="F28" s="405"/>
      <c r="G28" s="583" t="s">
        <v>321</v>
      </c>
      <c r="H28" s="584"/>
      <c r="I28" s="585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50" t="s">
        <v>77</v>
      </c>
      <c r="U28" s="551"/>
      <c r="V28" s="551"/>
      <c r="W28" s="551"/>
      <c r="X28" s="552"/>
    </row>
    <row r="29" spans="2:24" ht="15.75" thickBot="1" x14ac:dyDescent="0.3">
      <c r="B29" s="403">
        <f t="shared" si="0"/>
        <v>10.25</v>
      </c>
      <c r="C29" s="404">
        <f>'Flex Supreme Pricer'!C40-0.5</f>
        <v>107.625</v>
      </c>
      <c r="D29" s="404">
        <f>'Flex Supreme Pricer'!D40-0.5</f>
        <v>107.5</v>
      </c>
      <c r="E29" s="404">
        <f>'Flex Supreme Pricer'!E40-0.5</f>
        <v>107.375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50" t="s">
        <v>78</v>
      </c>
      <c r="U29" s="551"/>
      <c r="V29" s="551"/>
      <c r="W29" s="551"/>
      <c r="X29" s="552"/>
    </row>
    <row r="30" spans="2:24" ht="15.75" thickBot="1" x14ac:dyDescent="0.3">
      <c r="B30" s="403">
        <f t="shared" si="0"/>
        <v>10.375</v>
      </c>
      <c r="C30" s="404">
        <f>'Flex Supreme Pricer'!C41-0.5</f>
        <v>108</v>
      </c>
      <c r="D30" s="404">
        <f>'Flex Supreme Pricer'!D41-0.5</f>
        <v>107.875</v>
      </c>
      <c r="E30" s="404">
        <f>'Flex Supreme Pricer'!E41-0.5</f>
        <v>107.75</v>
      </c>
      <c r="F30" s="405"/>
      <c r="G30" s="556" t="s">
        <v>322</v>
      </c>
      <c r="H30" s="557"/>
      <c r="I30" s="558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50" t="s">
        <v>79</v>
      </c>
      <c r="U30" s="551"/>
      <c r="V30" s="551"/>
      <c r="W30" s="551"/>
      <c r="X30" s="552"/>
    </row>
    <row r="31" spans="2:24" ht="15.75" thickBot="1" x14ac:dyDescent="0.3">
      <c r="B31" s="561" t="s">
        <v>189</v>
      </c>
      <c r="C31" s="562"/>
      <c r="D31" s="562"/>
      <c r="E31" s="563"/>
      <c r="F31" s="405"/>
      <c r="G31" s="493" t="s">
        <v>323</v>
      </c>
      <c r="H31" s="494"/>
      <c r="I31" s="586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87" t="s">
        <v>80</v>
      </c>
      <c r="U31" s="588"/>
      <c r="V31" s="588"/>
      <c r="W31" s="588"/>
      <c r="X31" s="589"/>
    </row>
    <row r="32" spans="2:24" ht="15.75" thickBot="1" x14ac:dyDescent="0.3">
      <c r="B32" s="521" t="s">
        <v>114</v>
      </c>
      <c r="C32" s="522"/>
      <c r="D32" s="523">
        <v>150000</v>
      </c>
      <c r="E32" s="524"/>
      <c r="F32" s="405"/>
      <c r="G32" s="567" t="s">
        <v>324</v>
      </c>
      <c r="H32" s="568"/>
      <c r="I32" s="569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18" t="s">
        <v>81</v>
      </c>
      <c r="U32" s="519"/>
      <c r="V32" s="519"/>
      <c r="W32" s="519"/>
      <c r="X32" s="520"/>
    </row>
    <row r="33" spans="2:24" ht="15.75" thickBot="1" x14ac:dyDescent="0.3">
      <c r="B33" s="528" t="s">
        <v>115</v>
      </c>
      <c r="C33" s="529"/>
      <c r="D33" s="530">
        <v>3500000</v>
      </c>
      <c r="E33" s="531"/>
      <c r="F33" s="405"/>
      <c r="G33" s="525" t="s">
        <v>325</v>
      </c>
      <c r="H33" s="526"/>
      <c r="I33" s="527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32" t="s">
        <v>326</v>
      </c>
      <c r="U33" s="533"/>
      <c r="V33" s="533"/>
      <c r="W33" s="533"/>
      <c r="X33" s="534"/>
    </row>
    <row r="34" spans="2:24" ht="15.75" thickBot="1" x14ac:dyDescent="0.3">
      <c r="B34" s="547" t="s">
        <v>194</v>
      </c>
      <c r="C34" s="548"/>
      <c r="D34" s="548"/>
      <c r="E34" s="549"/>
      <c r="F34" s="405"/>
      <c r="G34" s="541" t="s">
        <v>162</v>
      </c>
      <c r="H34" s="542"/>
      <c r="I34" s="543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32" t="s">
        <v>82</v>
      </c>
      <c r="U34" s="533"/>
      <c r="V34" s="533"/>
      <c r="W34" s="533"/>
      <c r="X34" s="534"/>
    </row>
    <row r="35" spans="2:24" ht="15.75" thickBot="1" x14ac:dyDescent="0.3">
      <c r="B35" s="493" t="s">
        <v>327</v>
      </c>
      <c r="C35" s="494"/>
      <c r="D35" s="494"/>
      <c r="E35" s="495"/>
      <c r="F35" s="405"/>
      <c r="G35" s="538" t="s">
        <v>119</v>
      </c>
      <c r="H35" s="539"/>
      <c r="I35" s="540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35" t="s">
        <v>84</v>
      </c>
      <c r="U35" s="536"/>
      <c r="V35" s="536"/>
      <c r="W35" s="536"/>
      <c r="X35" s="537"/>
    </row>
    <row r="36" spans="2:24" ht="15.75" thickBot="1" x14ac:dyDescent="0.3">
      <c r="B36" s="493" t="s">
        <v>195</v>
      </c>
      <c r="C36" s="494"/>
      <c r="D36" s="494"/>
      <c r="E36" s="495"/>
      <c r="F36" s="405"/>
      <c r="G36" s="538" t="s">
        <v>328</v>
      </c>
      <c r="H36" s="539"/>
      <c r="I36" s="540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32" t="s">
        <v>85</v>
      </c>
      <c r="U36" s="533"/>
      <c r="V36" s="533"/>
      <c r="W36" s="533"/>
      <c r="X36" s="534"/>
    </row>
    <row r="37" spans="2:24" ht="15.75" thickBot="1" x14ac:dyDescent="0.3">
      <c r="B37" s="493" t="s">
        <v>196</v>
      </c>
      <c r="C37" s="494"/>
      <c r="D37" s="494"/>
      <c r="E37" s="495"/>
      <c r="F37" s="405"/>
      <c r="G37" s="538" t="s">
        <v>120</v>
      </c>
      <c r="H37" s="539"/>
      <c r="I37" s="540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70" t="s">
        <v>86</v>
      </c>
      <c r="U37" s="571"/>
      <c r="V37" s="571"/>
      <c r="W37" s="571"/>
      <c r="X37" s="572"/>
    </row>
    <row r="38" spans="2:24" ht="15.75" thickBot="1" x14ac:dyDescent="0.3">
      <c r="B38" s="493" t="s">
        <v>197</v>
      </c>
      <c r="C38" s="494"/>
      <c r="D38" s="494"/>
      <c r="E38" s="495"/>
      <c r="F38" s="405"/>
      <c r="G38" s="515" t="s">
        <v>121</v>
      </c>
      <c r="H38" s="516"/>
      <c r="I38" s="517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487" t="s">
        <v>329</v>
      </c>
      <c r="U38" s="488"/>
      <c r="V38" s="488"/>
      <c r="W38" s="488"/>
      <c r="X38" s="489"/>
    </row>
    <row r="39" spans="2:24" ht="15.75" thickBot="1" x14ac:dyDescent="0.3">
      <c r="B39" s="496" t="s">
        <v>198</v>
      </c>
      <c r="C39" s="497"/>
      <c r="D39" s="497"/>
      <c r="E39" s="498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490" t="s">
        <v>87</v>
      </c>
      <c r="U39" s="491"/>
      <c r="V39" s="491"/>
      <c r="W39" s="491"/>
      <c r="X39" s="492"/>
    </row>
    <row r="40" spans="2:24" ht="15.75" thickBot="1" x14ac:dyDescent="0.3">
      <c r="B40" s="512" t="s">
        <v>330</v>
      </c>
      <c r="C40" s="513"/>
      <c r="D40" s="513"/>
      <c r="E40" s="514"/>
      <c r="F40" s="207"/>
      <c r="G40" s="434"/>
      <c r="H40" s="435"/>
      <c r="I40" s="435"/>
      <c r="J40" s="435"/>
      <c r="K40" s="435"/>
      <c r="L40" s="435"/>
      <c r="M40" s="436"/>
      <c r="N40" s="506" t="s">
        <v>124</v>
      </c>
      <c r="O40" s="506"/>
      <c r="P40" s="506"/>
      <c r="Q40" s="506"/>
      <c r="R40" s="507"/>
      <c r="S40" s="207"/>
      <c r="T40" s="508" t="s">
        <v>77</v>
      </c>
      <c r="U40" s="509"/>
      <c r="V40" s="509"/>
      <c r="W40" s="509"/>
      <c r="X40" s="510"/>
    </row>
    <row r="41" spans="2:24" ht="15.75" thickBot="1" x14ac:dyDescent="0.3">
      <c r="B41" s="501" t="s">
        <v>331</v>
      </c>
      <c r="C41" s="502"/>
      <c r="D41" s="502"/>
      <c r="E41" s="502"/>
      <c r="F41" s="205"/>
      <c r="G41" s="55"/>
      <c r="H41" s="56"/>
      <c r="I41" s="56"/>
      <c r="J41" s="56"/>
      <c r="K41" s="56"/>
      <c r="L41" s="56"/>
      <c r="M41" s="57"/>
      <c r="N41" s="506" t="s">
        <v>125</v>
      </c>
      <c r="O41" s="506"/>
      <c r="P41" s="506"/>
      <c r="Q41" s="506"/>
      <c r="R41" s="507"/>
      <c r="S41" s="205"/>
      <c r="T41" s="499"/>
      <c r="U41" s="500"/>
      <c r="V41" s="500"/>
      <c r="W41" s="500"/>
      <c r="X41" s="511"/>
    </row>
    <row r="42" spans="2:24" ht="15.75" thickBot="1" x14ac:dyDescent="0.3">
      <c r="B42" s="499" t="s">
        <v>116</v>
      </c>
      <c r="C42" s="500"/>
      <c r="D42" s="503" t="s">
        <v>332</v>
      </c>
      <c r="E42" s="503"/>
      <c r="F42" s="503"/>
      <c r="G42" s="504"/>
      <c r="H42" s="504"/>
      <c r="I42" s="504"/>
      <c r="J42" s="504"/>
      <c r="K42" s="504"/>
      <c r="L42" s="504"/>
      <c r="M42" s="504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5"/>
    </row>
    <row r="43" spans="2:24" x14ac:dyDescent="0.25">
      <c r="B43" s="485"/>
      <c r="C43" s="485"/>
      <c r="D43" s="486"/>
      <c r="E43" s="486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23" t="s">
        <v>105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5"/>
    </row>
    <row r="2" spans="1:26" s="21" customFormat="1" ht="23.25" x14ac:dyDescent="0.35">
      <c r="A2" s="626"/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8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37" t="s">
        <v>284</v>
      </c>
      <c r="B15" s="638"/>
      <c r="C15" s="638"/>
      <c r="D15" s="638"/>
      <c r="E15" s="638"/>
      <c r="F15" s="639"/>
      <c r="G15" s="640" t="s">
        <v>333</v>
      </c>
      <c r="H15" s="641"/>
      <c r="I15" s="641"/>
      <c r="J15" s="641"/>
      <c r="K15" s="642"/>
      <c r="L15" s="643" t="s">
        <v>334</v>
      </c>
      <c r="M15" s="644"/>
      <c r="N15" s="644"/>
      <c r="O15" s="644"/>
      <c r="P15" s="644"/>
      <c r="Q15" s="645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21" workbookViewId="0">
      <selection activeCell="C7" sqref="C7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62" t="s">
        <v>284</v>
      </c>
      <c r="C2" s="663"/>
      <c r="D2" s="663"/>
      <c r="E2" s="128"/>
      <c r="F2" s="624" t="s">
        <v>40</v>
      </c>
      <c r="G2" s="624"/>
      <c r="H2" s="624"/>
      <c r="I2" s="624"/>
      <c r="J2" s="624"/>
      <c r="K2" s="624"/>
      <c r="L2" s="624"/>
      <c r="M2" s="624"/>
      <c r="N2" s="624"/>
      <c r="O2" s="624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64"/>
      <c r="C3" s="665"/>
      <c r="D3" s="665"/>
      <c r="E3" s="154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 t="str">
        <f>'Flex Select Prime Pricer'!H3</f>
        <v>11/17/2023B</v>
      </c>
      <c r="E4" s="157"/>
      <c r="F4" s="710" t="s">
        <v>175</v>
      </c>
      <c r="G4" s="710"/>
      <c r="H4" s="710"/>
      <c r="I4" s="710"/>
      <c r="J4" s="710"/>
      <c r="K4" s="710"/>
      <c r="L4" s="710"/>
      <c r="M4" s="710"/>
      <c r="N4" s="710"/>
      <c r="O4" s="710"/>
      <c r="P4" s="711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83" t="s">
        <v>35</v>
      </c>
      <c r="C5" s="684"/>
      <c r="D5" s="684"/>
      <c r="E5" s="152"/>
      <c r="F5" s="684" t="s">
        <v>0</v>
      </c>
      <c r="G5" s="684"/>
      <c r="H5" s="684"/>
      <c r="I5" s="684"/>
      <c r="J5" s="684"/>
      <c r="K5" s="684"/>
      <c r="L5" s="684"/>
      <c r="M5" s="684"/>
      <c r="N5" s="684"/>
      <c r="O5" s="684"/>
      <c r="P5" s="152"/>
      <c r="Q5" s="666"/>
      <c r="R5" s="666"/>
      <c r="S5" s="666"/>
      <c r="T5" s="666"/>
      <c r="U5" s="666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21"/>
      <c r="R6" s="721"/>
      <c r="S6" s="721"/>
      <c r="T6" s="721"/>
      <c r="U6" s="721"/>
      <c r="V6" s="721"/>
      <c r="W6" s="721"/>
      <c r="X6" s="722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Pricer'!B7-2.375</f>
        <v>97.76</v>
      </c>
      <c r="D7" s="359">
        <f>'Flex Select Prime Pricer'!C7-2.375</f>
        <v>97.625</v>
      </c>
      <c r="E7" s="141"/>
      <c r="F7" s="729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479">
        <v>-1.25</v>
      </c>
      <c r="O7" s="480">
        <v>-2.75</v>
      </c>
      <c r="P7" s="133"/>
      <c r="Q7" s="667" t="s">
        <v>93</v>
      </c>
      <c r="R7" s="668"/>
      <c r="S7" s="669"/>
      <c r="T7" s="718">
        <v>102.5</v>
      </c>
      <c r="U7" s="719"/>
      <c r="V7" s="719"/>
      <c r="W7" s="719"/>
      <c r="X7" s="720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Pricer'!B8-2.375</f>
        <v>98.135000000000005</v>
      </c>
      <c r="D8" s="359">
        <f>'Flex Select Prime Pricer'!C8-2.375</f>
        <v>98</v>
      </c>
      <c r="E8" s="141"/>
      <c r="F8" s="730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478">
        <v>-1.75</v>
      </c>
      <c r="O8" s="481">
        <v>-3.375</v>
      </c>
      <c r="P8" s="133"/>
      <c r="Q8" s="715" t="s">
        <v>65</v>
      </c>
      <c r="R8" s="716"/>
      <c r="S8" s="716"/>
      <c r="T8" s="716"/>
      <c r="U8" s="716"/>
      <c r="V8" s="716"/>
      <c r="W8" s="716"/>
      <c r="X8" s="717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Pricer'!B9-2.375</f>
        <v>98.447500000000005</v>
      </c>
      <c r="D9" s="359">
        <f>'Flex Select Prime Pricer'!C9-2.375</f>
        <v>98.3125</v>
      </c>
      <c r="E9" s="141"/>
      <c r="F9" s="730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478">
        <v>-1.875</v>
      </c>
      <c r="O9" s="284" t="s">
        <v>12</v>
      </c>
      <c r="P9" s="133"/>
      <c r="Q9" s="652" t="s">
        <v>311</v>
      </c>
      <c r="R9" s="653"/>
      <c r="S9" s="653"/>
      <c r="T9" s="653"/>
      <c r="U9" s="653"/>
      <c r="V9" s="653"/>
      <c r="W9" s="653"/>
      <c r="X9" s="654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Pricer'!B10-2.375</f>
        <v>98.76</v>
      </c>
      <c r="D10" s="359">
        <f>'Flex Select Prime Pricer'!C10-2.375</f>
        <v>98.625</v>
      </c>
      <c r="E10" s="141"/>
      <c r="F10" s="730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478">
        <v>-2.875</v>
      </c>
      <c r="O10" s="284" t="s">
        <v>12</v>
      </c>
      <c r="P10" s="133"/>
      <c r="Q10" s="655" t="s">
        <v>312</v>
      </c>
      <c r="R10" s="656"/>
      <c r="S10" s="656"/>
      <c r="T10" s="656"/>
      <c r="U10" s="656"/>
      <c r="V10" s="656"/>
      <c r="W10" s="656"/>
      <c r="X10" s="657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Pricer'!B11-2.375</f>
        <v>99.01</v>
      </c>
      <c r="D11" s="359">
        <f>'Flex Select Prime Pricer'!C11-2.375</f>
        <v>98.875</v>
      </c>
      <c r="E11" s="141"/>
      <c r="F11" s="730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55" t="s">
        <v>94</v>
      </c>
      <c r="R11" s="656"/>
      <c r="S11" s="656"/>
      <c r="T11" s="656"/>
      <c r="U11" s="656"/>
      <c r="V11" s="656"/>
      <c r="W11" s="656"/>
      <c r="X11" s="657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Pricer'!B12-2.375</f>
        <v>99.26</v>
      </c>
      <c r="D12" s="359">
        <f>'Flex Select Prime Pricer'!C12-2.375</f>
        <v>99.125</v>
      </c>
      <c r="E12" s="141"/>
      <c r="F12" s="730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55" t="s">
        <v>314</v>
      </c>
      <c r="R12" s="656"/>
      <c r="S12" s="656"/>
      <c r="T12" s="656"/>
      <c r="U12" s="656"/>
      <c r="V12" s="656"/>
      <c r="W12" s="656"/>
      <c r="X12" s="657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Pricer'!B13-2.375</f>
        <v>99.51</v>
      </c>
      <c r="D13" s="359">
        <f>'Flex Select Prime Pricer'!C13-2.375</f>
        <v>99.375</v>
      </c>
      <c r="E13" s="141"/>
      <c r="F13" s="731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55" t="s">
        <v>66</v>
      </c>
      <c r="R13" s="656"/>
      <c r="S13" s="656"/>
      <c r="T13" s="656"/>
      <c r="U13" s="656"/>
      <c r="V13" s="656"/>
      <c r="W13" s="656"/>
      <c r="X13" s="657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Pricer'!B14-2.375</f>
        <v>99.76</v>
      </c>
      <c r="D14" s="359">
        <f>'Flex Select Prime Pricer'!C14-2.375</f>
        <v>99.625</v>
      </c>
      <c r="E14" s="141"/>
      <c r="F14" s="732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478">
        <v>-1.375</v>
      </c>
      <c r="O14" s="482">
        <v>-3</v>
      </c>
      <c r="P14" s="133"/>
      <c r="Q14" s="715" t="s">
        <v>67</v>
      </c>
      <c r="R14" s="716"/>
      <c r="S14" s="716"/>
      <c r="T14" s="716"/>
      <c r="U14" s="716"/>
      <c r="V14" s="716"/>
      <c r="W14" s="716"/>
      <c r="X14" s="717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Pricer'!B15-2.375</f>
        <v>100.01</v>
      </c>
      <c r="D15" s="359">
        <f>'Flex Select Prime Pricer'!C15-2.375</f>
        <v>99.875</v>
      </c>
      <c r="E15" s="141"/>
      <c r="F15" s="733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478">
        <v>-2</v>
      </c>
      <c r="O15" s="482">
        <v>-3.75</v>
      </c>
      <c r="P15" s="133"/>
      <c r="Q15" s="723" t="s">
        <v>68</v>
      </c>
      <c r="R15" s="724"/>
      <c r="S15" s="724"/>
      <c r="T15" s="724"/>
      <c r="U15" s="724"/>
      <c r="V15" s="724"/>
      <c r="W15" s="724"/>
      <c r="X15" s="725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Pricer'!B16-2.375</f>
        <v>100.26</v>
      </c>
      <c r="D16" s="359">
        <f>'Flex Select Prime Pricer'!C16-2.375</f>
        <v>100.125</v>
      </c>
      <c r="E16" s="141"/>
      <c r="F16" s="733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478">
        <v>-2.25</v>
      </c>
      <c r="O16" s="284" t="s">
        <v>12</v>
      </c>
      <c r="P16" s="133"/>
      <c r="Q16" s="646" t="s">
        <v>69</v>
      </c>
      <c r="R16" s="647"/>
      <c r="S16" s="648"/>
      <c r="T16" s="649">
        <v>6.25E-2</v>
      </c>
      <c r="U16" s="650"/>
      <c r="V16" s="650"/>
      <c r="W16" s="650"/>
      <c r="X16" s="651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Pricer'!B17-2.375</f>
        <v>100.444</v>
      </c>
      <c r="D17" s="359">
        <f>'Flex Select Prime Pricer'!C17-2.375</f>
        <v>100.375</v>
      </c>
      <c r="E17" s="141"/>
      <c r="F17" s="733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478">
        <v>-3.25</v>
      </c>
      <c r="O17" s="284" t="s">
        <v>12</v>
      </c>
      <c r="P17" s="133"/>
      <c r="Q17" s="646" t="s">
        <v>70</v>
      </c>
      <c r="R17" s="647"/>
      <c r="S17" s="647"/>
      <c r="T17" s="682">
        <v>0</v>
      </c>
      <c r="U17" s="650"/>
      <c r="V17" s="650"/>
      <c r="W17" s="650"/>
      <c r="X17" s="651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Pricer'!B18-2.375</f>
        <v>100.664</v>
      </c>
      <c r="D18" s="359">
        <f>'Flex Select Prime Pricer'!C18-2.375</f>
        <v>100.625</v>
      </c>
      <c r="E18" s="141"/>
      <c r="F18" s="733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46" t="s">
        <v>90</v>
      </c>
      <c r="R18" s="647"/>
      <c r="S18" s="648"/>
      <c r="T18" s="649">
        <v>-0.15</v>
      </c>
      <c r="U18" s="650"/>
      <c r="V18" s="650"/>
      <c r="W18" s="650"/>
      <c r="X18" s="651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Pricer'!B19-2.375</f>
        <v>100.914</v>
      </c>
      <c r="D19" s="359">
        <f>'Flex Select Prime Pricer'!C19-2.375</f>
        <v>100.875</v>
      </c>
      <c r="E19" s="141"/>
      <c r="F19" s="733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658" t="s">
        <v>71</v>
      </c>
      <c r="R19" s="659"/>
      <c r="S19" s="659"/>
      <c r="T19" s="659"/>
      <c r="U19" s="659"/>
      <c r="V19" s="659"/>
      <c r="W19" s="659"/>
      <c r="X19" s="660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Pricer'!B20-2.375</f>
        <v>101.164</v>
      </c>
      <c r="D20" s="359">
        <f>'Flex Select Prime Pricer'!C20-2.375</f>
        <v>101.125</v>
      </c>
      <c r="E20" s="141"/>
      <c r="F20" s="734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46" t="s">
        <v>72</v>
      </c>
      <c r="R20" s="647"/>
      <c r="S20" s="648"/>
      <c r="T20" s="649">
        <v>-0.25</v>
      </c>
      <c r="U20" s="650"/>
      <c r="V20" s="650"/>
      <c r="W20" s="650"/>
      <c r="X20" s="651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Pricer'!B21-2.375</f>
        <v>101.414</v>
      </c>
      <c r="D21" s="359">
        <f>'Flex Select Prime Pricer'!C21-2.375</f>
        <v>101.375</v>
      </c>
      <c r="E21" s="141"/>
      <c r="F21" s="143" t="s">
        <v>41</v>
      </c>
      <c r="G21" s="142"/>
      <c r="H21" s="142"/>
      <c r="I21" s="142"/>
      <c r="J21" s="142"/>
      <c r="K21" s="735"/>
      <c r="L21" s="736"/>
      <c r="M21" s="736"/>
      <c r="N21" s="736"/>
      <c r="O21" s="737"/>
      <c r="P21" s="133"/>
      <c r="Q21" s="646" t="s">
        <v>69</v>
      </c>
      <c r="R21" s="647"/>
      <c r="S21" s="648"/>
      <c r="T21" s="649">
        <v>-0.375</v>
      </c>
      <c r="U21" s="650"/>
      <c r="V21" s="650"/>
      <c r="W21" s="650"/>
      <c r="X21" s="651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Pricer'!B22-2.375</f>
        <v>101.664</v>
      </c>
      <c r="D22" s="359">
        <f>'Flex Select Prime Pricer'!C22-2.375</f>
        <v>101.625</v>
      </c>
      <c r="E22" s="141"/>
      <c r="F22" s="144"/>
      <c r="G22" s="133"/>
      <c r="H22" s="133"/>
      <c r="I22" s="133"/>
      <c r="J22" s="133"/>
      <c r="K22" s="738"/>
      <c r="L22" s="739"/>
      <c r="M22" s="739"/>
      <c r="N22" s="739"/>
      <c r="O22" s="740"/>
      <c r="P22" s="133"/>
      <c r="Q22" s="646" t="s">
        <v>73</v>
      </c>
      <c r="R22" s="647"/>
      <c r="S22" s="648"/>
      <c r="T22" s="701">
        <v>-0.25</v>
      </c>
      <c r="U22" s="702"/>
      <c r="V22" s="702"/>
      <c r="W22" s="702"/>
      <c r="X22" s="703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Pricer'!B23-2.375</f>
        <v>101.8515</v>
      </c>
      <c r="D23" s="359">
        <f>'Flex Select Prime Pricer'!C23-2.375</f>
        <v>101.8125</v>
      </c>
      <c r="E23" s="141"/>
      <c r="F23" s="676" t="s">
        <v>13</v>
      </c>
      <c r="G23" s="677"/>
      <c r="H23" s="677"/>
      <c r="I23" s="677"/>
      <c r="J23" s="677"/>
      <c r="K23" s="677"/>
      <c r="L23" s="677"/>
      <c r="M23" s="677"/>
      <c r="N23" s="677"/>
      <c r="O23" s="678"/>
      <c r="P23" s="133"/>
      <c r="Q23" s="704" t="s">
        <v>74</v>
      </c>
      <c r="R23" s="705"/>
      <c r="S23" s="705"/>
      <c r="T23" s="705"/>
      <c r="U23" s="705"/>
      <c r="V23" s="705"/>
      <c r="W23" s="705"/>
      <c r="X23" s="706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Pricer'!B24-2.375</f>
        <v>102.039</v>
      </c>
      <c r="D24" s="359">
        <f>'Flex Select Prime Pricer'!C24-2.375</f>
        <v>102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98" t="s">
        <v>315</v>
      </c>
      <c r="R24" s="699"/>
      <c r="S24" s="699"/>
      <c r="T24" s="699"/>
      <c r="U24" s="699"/>
      <c r="V24" s="699"/>
      <c r="W24" s="699"/>
      <c r="X24" s="700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Pricer'!B25-2.375</f>
        <v>102.2265</v>
      </c>
      <c r="D25" s="359">
        <f>'Flex Select Prime Pricer'!C25-2.375</f>
        <v>102.1875</v>
      </c>
      <c r="E25" s="141"/>
      <c r="F25" s="741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98" t="s">
        <v>92</v>
      </c>
      <c r="R25" s="699"/>
      <c r="S25" s="699"/>
      <c r="T25" s="699"/>
      <c r="U25" s="699"/>
      <c r="V25" s="699"/>
      <c r="W25" s="699"/>
      <c r="X25" s="700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Pricer'!B26-2.375</f>
        <v>102.38275</v>
      </c>
      <c r="D26" s="359">
        <f>'Flex Select Prime Pricer'!C26-2.375</f>
        <v>102.34375</v>
      </c>
      <c r="E26" s="141"/>
      <c r="F26" s="742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707" t="s">
        <v>76</v>
      </c>
      <c r="R26" s="708"/>
      <c r="S26" s="708"/>
      <c r="T26" s="708"/>
      <c r="U26" s="708"/>
      <c r="V26" s="708"/>
      <c r="W26" s="708"/>
      <c r="X26" s="709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Pricer'!B27-2.375</f>
        <v>102.539</v>
      </c>
      <c r="D27" s="359">
        <f>'Flex Select Prime Pricer'!C27-2.375</f>
        <v>102.5</v>
      </c>
      <c r="E27" s="141"/>
      <c r="F27" s="742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95" t="s">
        <v>77</v>
      </c>
      <c r="R27" s="696"/>
      <c r="S27" s="696"/>
      <c r="T27" s="696"/>
      <c r="U27" s="696"/>
      <c r="V27" s="696"/>
      <c r="W27" s="696"/>
      <c r="X27" s="697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Pricer'!B28-2.375</f>
        <v>102.69525</v>
      </c>
      <c r="D28" s="359">
        <f>'Flex Select Prime Pricer'!C28-2.375</f>
        <v>102.65625</v>
      </c>
      <c r="E28" s="141"/>
      <c r="F28" s="743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95" t="s">
        <v>89</v>
      </c>
      <c r="R28" s="696"/>
      <c r="S28" s="696"/>
      <c r="T28" s="696"/>
      <c r="U28" s="696"/>
      <c r="V28" s="696"/>
      <c r="W28" s="696"/>
      <c r="X28" s="697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Pricer'!B29-2.375</f>
        <v>102.8515</v>
      </c>
      <c r="D29" s="359">
        <f>'Flex Select Prime Pricer'!C29-2.375</f>
        <v>102.8125</v>
      </c>
      <c r="E29" s="141"/>
      <c r="F29" s="741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95" t="s">
        <v>79</v>
      </c>
      <c r="R29" s="696"/>
      <c r="S29" s="696"/>
      <c r="T29" s="696"/>
      <c r="U29" s="696"/>
      <c r="V29" s="696"/>
      <c r="W29" s="696"/>
      <c r="X29" s="697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Pricer'!B30-2.375</f>
        <v>103.00775</v>
      </c>
      <c r="D30" s="359">
        <f>'Flex Select Prime Pricer'!C30-2.375</f>
        <v>102.96875</v>
      </c>
      <c r="E30" s="141"/>
      <c r="F30" s="742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89" t="s">
        <v>80</v>
      </c>
      <c r="R30" s="690"/>
      <c r="S30" s="690"/>
      <c r="T30" s="690"/>
      <c r="U30" s="690"/>
      <c r="V30" s="690"/>
      <c r="W30" s="690"/>
      <c r="X30" s="691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Pricer'!B31-2.375</f>
        <v>103.164</v>
      </c>
      <c r="D31" s="359">
        <f>'Flex Select Prime Pricer'!C31-2.375</f>
        <v>103.125</v>
      </c>
      <c r="E31" s="141"/>
      <c r="F31" s="742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92" t="s">
        <v>81</v>
      </c>
      <c r="R31" s="693"/>
      <c r="S31" s="693"/>
      <c r="T31" s="693"/>
      <c r="U31" s="693"/>
      <c r="V31" s="693"/>
      <c r="W31" s="693"/>
      <c r="X31" s="694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Pricer'!B32-2.375</f>
        <v>103.32025</v>
      </c>
      <c r="D32" s="359">
        <f>'Flex Select Prime Pricer'!C32-2.375</f>
        <v>103.28125</v>
      </c>
      <c r="E32" s="141"/>
      <c r="F32" s="742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712" t="s">
        <v>285</v>
      </c>
      <c r="R32" s="713"/>
      <c r="S32" s="713"/>
      <c r="T32" s="713"/>
      <c r="U32" s="713"/>
      <c r="V32" s="713"/>
      <c r="W32" s="713"/>
      <c r="X32" s="714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Pricer'!B33-2.375</f>
        <v>103.4765</v>
      </c>
      <c r="D33" s="359">
        <f>'Flex Select Prime Pricer'!C33-2.375</f>
        <v>103.4375</v>
      </c>
      <c r="E33" s="141"/>
      <c r="F33" s="742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712" t="s">
        <v>82</v>
      </c>
      <c r="R33" s="713"/>
      <c r="S33" s="713"/>
      <c r="T33" s="713"/>
      <c r="U33" s="713"/>
      <c r="V33" s="713"/>
      <c r="W33" s="713"/>
      <c r="X33" s="714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Pricer'!B34-2.375</f>
        <v>103.63275</v>
      </c>
      <c r="D34" s="359">
        <f>'Flex Select Prime Pricer'!C34-2.375</f>
        <v>103.59375</v>
      </c>
      <c r="E34" s="133"/>
      <c r="F34" s="742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92" t="s">
        <v>84</v>
      </c>
      <c r="R34" s="693"/>
      <c r="S34" s="693"/>
      <c r="T34" s="693"/>
      <c r="U34" s="693"/>
      <c r="V34" s="693"/>
      <c r="W34" s="693"/>
      <c r="X34" s="694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Pricer'!B35-2.375</f>
        <v>103.789</v>
      </c>
      <c r="D35" s="359">
        <f>'Flex Select Prime Pricer'!C35-2.375</f>
        <v>103.75</v>
      </c>
      <c r="E35" s="133"/>
      <c r="F35" s="742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712" t="s">
        <v>313</v>
      </c>
      <c r="R35" s="713"/>
      <c r="S35" s="713"/>
      <c r="T35" s="713"/>
      <c r="U35" s="713"/>
      <c r="V35" s="713"/>
      <c r="W35" s="713"/>
      <c r="X35" s="714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Pricer'!B36-2.375</f>
        <v>103.94525</v>
      </c>
      <c r="D36" s="359">
        <f>'Flex Select Prime Pricer'!C36-2.375</f>
        <v>103.90625</v>
      </c>
      <c r="E36" s="133"/>
      <c r="F36" s="742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92" t="s">
        <v>86</v>
      </c>
      <c r="R36" s="693"/>
      <c r="S36" s="693"/>
      <c r="T36" s="693"/>
      <c r="U36" s="693"/>
      <c r="V36" s="693"/>
      <c r="W36" s="693"/>
      <c r="X36" s="694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Pricer'!B37-2.375</f>
        <v>104.09950000000001</v>
      </c>
      <c r="D37" s="359">
        <f>'Flex Select Prime Pricer'!C37-2.375</f>
        <v>104.0625</v>
      </c>
      <c r="E37" s="133"/>
      <c r="F37" s="743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95" t="s">
        <v>329</v>
      </c>
      <c r="R37" s="696"/>
      <c r="S37" s="696"/>
      <c r="T37" s="696"/>
      <c r="U37" s="696"/>
      <c r="V37" s="696"/>
      <c r="W37" s="696"/>
      <c r="X37" s="697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Pricer'!B38-2.375</f>
        <v>104.25575000000001</v>
      </c>
      <c r="D38" s="359">
        <f>'Flex Select Prime Pricer'!C38-2.375</f>
        <v>104.21875</v>
      </c>
      <c r="E38" s="133"/>
      <c r="F38" s="744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Pricer'!B39-2.375</f>
        <v>104.41200000000001</v>
      </c>
      <c r="D39" s="359">
        <f>'Flex Select Prime Pricer'!C39-2.375</f>
        <v>104.375</v>
      </c>
      <c r="E39" s="133"/>
      <c r="F39" s="744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Pricer'!B40-2.375</f>
        <v>104.56800000000001</v>
      </c>
      <c r="D40" s="359">
        <f>'Flex Select Prime Pricer'!C40-2.375</f>
        <v>104.53100000000001</v>
      </c>
      <c r="E40" s="133"/>
      <c r="F40" s="745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Pricer'!B41-2.375</f>
        <v>104.724</v>
      </c>
      <c r="D41" s="359">
        <f>'Flex Select Prime Pricer'!C41-2.375</f>
        <v>104.687</v>
      </c>
      <c r="E41" s="133"/>
      <c r="F41" s="741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95" t="s">
        <v>171</v>
      </c>
      <c r="R41" s="696"/>
      <c r="S41" s="696"/>
      <c r="T41" s="696"/>
      <c r="U41" s="696"/>
      <c r="V41" s="696"/>
      <c r="W41" s="696"/>
      <c r="X41" s="697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Pricer'!B42-2.375</f>
        <v>104.88000000000001</v>
      </c>
      <c r="D42" s="359">
        <f>'Flex Select Prime Pricer'!C42-2.375</f>
        <v>104.843</v>
      </c>
      <c r="E42" s="133"/>
      <c r="F42" s="742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95" t="s">
        <v>172</v>
      </c>
      <c r="R42" s="696"/>
      <c r="S42" s="696"/>
      <c r="T42" s="696"/>
      <c r="U42" s="696"/>
      <c r="V42" s="696"/>
      <c r="W42" s="696"/>
      <c r="X42" s="697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Pricer'!B43-2.375</f>
        <v>105.038</v>
      </c>
      <c r="D43" s="359">
        <f>'Flex Select Prime Pricer'!C43-2.375</f>
        <v>104.999</v>
      </c>
      <c r="E43" s="133"/>
      <c r="F43" s="742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89" t="s">
        <v>77</v>
      </c>
      <c r="R43" s="690"/>
      <c r="S43" s="690"/>
      <c r="T43" s="690"/>
      <c r="U43" s="690"/>
      <c r="V43" s="690"/>
      <c r="W43" s="690"/>
      <c r="X43" s="691"/>
    </row>
    <row r="44" spans="2:24" ht="16.5" thickBot="1" x14ac:dyDescent="0.3">
      <c r="B44" s="401">
        <f>'Flex Select Prime Pricer'!A44-0.001%</f>
        <v>0.11749</v>
      </c>
      <c r="C44" s="359">
        <f>'Flex Select Prime Pricer'!B44-2.375</f>
        <v>105.194</v>
      </c>
      <c r="D44" s="359">
        <f>'Flex Select Prime Pricer'!C44-2.375</f>
        <v>105.155</v>
      </c>
      <c r="E44" s="133"/>
      <c r="F44" s="742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73" t="s">
        <v>83</v>
      </c>
      <c r="R44" s="674"/>
      <c r="S44" s="674"/>
      <c r="T44" s="674"/>
      <c r="U44" s="674"/>
      <c r="V44" s="674"/>
      <c r="W44" s="674"/>
      <c r="X44" s="675"/>
    </row>
    <row r="45" spans="2:24" ht="16.5" thickBot="1" x14ac:dyDescent="0.3">
      <c r="B45" s="401">
        <f>'Flex Select Prime Pricer'!A45-0.001%</f>
        <v>0.11874</v>
      </c>
      <c r="C45" s="359">
        <f>'Flex Select Prime Pricer'!B45-2.375</f>
        <v>105.35000000000001</v>
      </c>
      <c r="D45" s="359">
        <f>'Flex Select Prime Pricer'!C45-2.375</f>
        <v>105.31100000000001</v>
      </c>
      <c r="E45" s="133"/>
      <c r="F45" s="742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86" t="s">
        <v>103</v>
      </c>
      <c r="C46" s="687"/>
      <c r="D46" s="167">
        <v>102</v>
      </c>
      <c r="E46" s="168">
        <v>98</v>
      </c>
      <c r="F46" s="742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42"/>
      <c r="G47" s="99" t="s">
        <v>25</v>
      </c>
      <c r="H47" s="483">
        <v>-0.125</v>
      </c>
      <c r="I47" s="483">
        <v>-0.625</v>
      </c>
      <c r="J47" s="483">
        <v>-0.75</v>
      </c>
      <c r="K47" s="483">
        <v>-0.75</v>
      </c>
      <c r="L47" s="483">
        <v>-1</v>
      </c>
      <c r="M47" s="483">
        <v>-1.125</v>
      </c>
      <c r="N47" s="483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27" t="s">
        <v>170</v>
      </c>
      <c r="C48" s="169" t="s">
        <v>277</v>
      </c>
      <c r="D48" s="170">
        <v>-1.25</v>
      </c>
      <c r="E48" s="266">
        <v>100</v>
      </c>
      <c r="F48" s="742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27"/>
      <c r="C49" s="104">
        <v>12</v>
      </c>
      <c r="D49" s="115">
        <v>-0.75</v>
      </c>
      <c r="E49" s="145">
        <v>101</v>
      </c>
      <c r="F49" s="742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27"/>
      <c r="C50" s="104">
        <v>24</v>
      </c>
      <c r="D50" s="115">
        <v>-0.5</v>
      </c>
      <c r="E50" s="145">
        <v>101.5</v>
      </c>
      <c r="F50" s="742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85"/>
      <c r="AA50" s="685"/>
      <c r="AB50" s="685"/>
      <c r="AC50" s="685"/>
    </row>
    <row r="51" spans="2:31" ht="16.5" thickBot="1" x14ac:dyDescent="0.3">
      <c r="B51" s="727"/>
      <c r="C51" s="104">
        <v>36</v>
      </c>
      <c r="D51" s="115">
        <v>0</v>
      </c>
      <c r="E51" s="145">
        <v>102.5</v>
      </c>
      <c r="F51" s="742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85"/>
      <c r="AA51" s="685"/>
      <c r="AB51" s="685"/>
      <c r="AC51" s="685"/>
      <c r="AD51" s="14"/>
      <c r="AE51" s="14"/>
    </row>
    <row r="52" spans="2:31" ht="16.5" thickBot="1" x14ac:dyDescent="0.3">
      <c r="B52" s="727"/>
      <c r="C52" s="104">
        <v>48</v>
      </c>
      <c r="D52" s="115">
        <v>0.25</v>
      </c>
      <c r="E52" s="145">
        <v>102.5</v>
      </c>
      <c r="F52" s="742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85"/>
      <c r="AA52" s="685"/>
      <c r="AB52" s="688"/>
      <c r="AC52" s="688"/>
      <c r="AD52" s="688"/>
      <c r="AE52" s="688"/>
    </row>
    <row r="53" spans="2:31" ht="16.5" thickBot="1" x14ac:dyDescent="0.3">
      <c r="B53" s="727"/>
      <c r="C53" s="104">
        <v>60</v>
      </c>
      <c r="D53" s="115">
        <v>0.5</v>
      </c>
      <c r="E53" s="145">
        <v>102.5</v>
      </c>
      <c r="F53" s="742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85"/>
      <c r="AA53" s="685"/>
      <c r="AB53" s="685"/>
      <c r="AC53" s="685"/>
      <c r="AD53" s="685"/>
      <c r="AE53" s="685"/>
    </row>
    <row r="54" spans="2:31" ht="16.5" thickBot="1" x14ac:dyDescent="0.3">
      <c r="B54" s="728"/>
      <c r="C54" s="103" t="s">
        <v>104</v>
      </c>
      <c r="D54" s="116">
        <v>-0.25</v>
      </c>
      <c r="E54" s="117">
        <v>102.5</v>
      </c>
      <c r="F54" s="742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79" t="s">
        <v>14</v>
      </c>
      <c r="C55" s="680"/>
      <c r="D55" s="681"/>
      <c r="E55" s="7" t="s">
        <v>63</v>
      </c>
      <c r="F55" s="742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5.3243999999999998</v>
      </c>
      <c r="F56" s="743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70" t="s">
        <v>17</v>
      </c>
      <c r="C57" s="671"/>
      <c r="D57" s="671"/>
      <c r="E57" s="672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26" t="s">
        <v>299</v>
      </c>
      <c r="G59" s="726"/>
      <c r="H59" s="206"/>
      <c r="I59" s="705" t="s">
        <v>291</v>
      </c>
      <c r="J59" s="705"/>
      <c r="K59" s="705"/>
      <c r="L59" s="705"/>
      <c r="M59" s="705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I17" sqref="I17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24" t="s">
        <v>40</v>
      </c>
      <c r="B1" s="624"/>
      <c r="C1" s="624"/>
      <c r="D1" s="624"/>
      <c r="E1" s="624"/>
      <c r="F1" s="624"/>
      <c r="G1" s="624"/>
      <c r="H1" s="624"/>
      <c r="I1" s="624"/>
    </row>
    <row r="2" spans="1:9" ht="15" customHeight="1" thickBot="1" x14ac:dyDescent="0.3">
      <c r="A2" s="661"/>
      <c r="B2" s="661"/>
      <c r="C2" s="661"/>
      <c r="D2" s="661"/>
      <c r="E2" s="661"/>
      <c r="F2" s="661"/>
      <c r="G2" s="661"/>
      <c r="H2" s="661"/>
      <c r="I2" s="661"/>
    </row>
    <row r="3" spans="1:9" ht="15" customHeight="1" x14ac:dyDescent="0.25">
      <c r="G3" t="s">
        <v>60</v>
      </c>
      <c r="H3" s="6" t="s">
        <v>342</v>
      </c>
    </row>
    <row r="4" spans="1:9" x14ac:dyDescent="0.25">
      <c r="G4" t="s">
        <v>63</v>
      </c>
      <c r="H4">
        <v>5.3243999999999998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28" zoomScaleNormal="100" workbookViewId="0">
      <selection activeCell="C46" sqref="C46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53" t="s">
        <v>284</v>
      </c>
      <c r="C2" s="823"/>
      <c r="D2" s="823"/>
      <c r="E2" s="316"/>
      <c r="F2" s="317" t="s">
        <v>127</v>
      </c>
      <c r="G2" s="317"/>
      <c r="H2" s="317"/>
      <c r="I2" s="317"/>
      <c r="J2" s="317"/>
      <c r="K2" s="317"/>
      <c r="L2" s="317"/>
      <c r="M2" s="746"/>
      <c r="N2" s="747"/>
      <c r="O2" s="747"/>
      <c r="P2" s="747"/>
      <c r="Q2" s="748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54"/>
      <c r="C3" s="777"/>
      <c r="D3" s="777"/>
      <c r="E3" s="164"/>
      <c r="F3" s="270"/>
      <c r="G3" s="270"/>
      <c r="H3" s="270"/>
      <c r="I3" s="270"/>
      <c r="J3" s="270"/>
      <c r="K3" s="270"/>
      <c r="L3" s="270"/>
      <c r="M3" s="749"/>
      <c r="N3" s="749"/>
      <c r="O3" s="749"/>
      <c r="P3" s="749"/>
      <c r="Q3" s="750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 t="str">
        <f>'Flex Select Prime Pricer'!H3</f>
        <v>11/17/2023B</v>
      </c>
      <c r="E4" s="165"/>
      <c r="F4" s="270"/>
      <c r="G4" s="270"/>
      <c r="H4" s="270"/>
      <c r="I4" s="270"/>
      <c r="J4" s="270"/>
      <c r="K4" s="270"/>
      <c r="L4" s="270"/>
      <c r="M4" s="751"/>
      <c r="N4" s="751"/>
      <c r="O4" s="751"/>
      <c r="P4" s="751"/>
      <c r="Q4" s="752"/>
      <c r="R4" s="192"/>
      <c r="X4" s="193"/>
    </row>
    <row r="5" spans="2:24" ht="15" customHeight="1" thickBot="1" x14ac:dyDescent="0.3">
      <c r="B5" s="824" t="s">
        <v>166</v>
      </c>
      <c r="C5" s="825"/>
      <c r="D5" s="825"/>
      <c r="E5" s="765" t="s">
        <v>174</v>
      </c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5"/>
      <c r="Q5" s="766"/>
      <c r="R5" s="820"/>
      <c r="S5" s="821"/>
      <c r="T5" s="821"/>
      <c r="U5" s="821"/>
      <c r="V5" s="821"/>
      <c r="W5" s="821"/>
      <c r="X5" s="822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823" t="s">
        <v>130</v>
      </c>
      <c r="G6" s="823"/>
      <c r="H6" s="823"/>
      <c r="I6" s="823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>
        <f>'Flex SP DSCR_MU Pricer'!B4-0.405</f>
        <v>98.133300000000006</v>
      </c>
      <c r="D7" s="160">
        <f>'Flex SP DSCR_MU Pricer'!C4-0.405</f>
        <v>97.933300000000003</v>
      </c>
      <c r="E7" s="296"/>
      <c r="F7" s="769" t="s">
        <v>131</v>
      </c>
      <c r="G7" s="779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38" t="s">
        <v>76</v>
      </c>
      <c r="S7" s="839"/>
      <c r="T7" s="839"/>
      <c r="U7" s="839"/>
      <c r="V7" s="839"/>
      <c r="W7" s="839"/>
      <c r="X7" s="840"/>
    </row>
    <row r="8" spans="2:24" ht="15.75" x14ac:dyDescent="0.25">
      <c r="B8" s="318">
        <f>'Flex SP DSCR_MU Pricer'!A5-0.001</f>
        <v>7.1239999999999997</v>
      </c>
      <c r="C8" s="160">
        <f>'Flex SP DSCR_MU Pricer'!B5-0.405</f>
        <v>98.508300000000006</v>
      </c>
      <c r="D8" s="160">
        <f>'Flex SP DSCR_MU Pricer'!C5-0.405</f>
        <v>98.308300000000003</v>
      </c>
      <c r="E8" s="197"/>
      <c r="F8" s="771"/>
      <c r="G8" s="780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32" t="s">
        <v>78</v>
      </c>
      <c r="S8" s="833"/>
      <c r="T8" s="833"/>
      <c r="U8" s="833"/>
      <c r="V8" s="833"/>
      <c r="W8" s="833"/>
      <c r="X8" s="834"/>
    </row>
    <row r="9" spans="2:24" ht="15.6" customHeight="1" x14ac:dyDescent="0.25">
      <c r="B9" s="318">
        <f>'Flex SP DSCR_MU Pricer'!A6-0.001</f>
        <v>7.2489999999999997</v>
      </c>
      <c r="C9" s="160">
        <f>'Flex SP DSCR_MU Pricer'!B6-0.405</f>
        <v>98.883300000000006</v>
      </c>
      <c r="D9" s="160">
        <f>'Flex SP DSCR_MU Pricer'!C6-0.405</f>
        <v>98.683300000000003</v>
      </c>
      <c r="E9" s="197"/>
      <c r="F9" s="771"/>
      <c r="G9" s="780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32" t="s">
        <v>132</v>
      </c>
      <c r="S9" s="833"/>
      <c r="T9" s="833"/>
      <c r="U9" s="833"/>
      <c r="V9" s="833"/>
      <c r="W9" s="833"/>
      <c r="X9" s="834"/>
    </row>
    <row r="10" spans="2:24" ht="15.75" x14ac:dyDescent="0.25">
      <c r="B10" s="318">
        <f>'Flex SP DSCR_MU Pricer'!A7-0.001</f>
        <v>7.3739999999999997</v>
      </c>
      <c r="C10" s="160">
        <f>'Flex SP DSCR_MU Pricer'!B7-0.405</f>
        <v>99.195800000000006</v>
      </c>
      <c r="D10" s="160">
        <f>'Flex SP DSCR_MU Pricer'!C7-0.405</f>
        <v>98.995800000000003</v>
      </c>
      <c r="E10" s="197"/>
      <c r="F10" s="771"/>
      <c r="G10" s="780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32" t="s">
        <v>133</v>
      </c>
      <c r="S10" s="833"/>
      <c r="T10" s="833"/>
      <c r="U10" s="833"/>
      <c r="V10" s="833"/>
      <c r="W10" s="833"/>
      <c r="X10" s="834"/>
    </row>
    <row r="11" spans="2:24" ht="16.5" thickBot="1" x14ac:dyDescent="0.3">
      <c r="B11" s="318">
        <f>'Flex SP DSCR_MU Pricer'!A8-0.001</f>
        <v>7.4989999999999997</v>
      </c>
      <c r="C11" s="160">
        <f>'Flex SP DSCR_MU Pricer'!B8-0.405</f>
        <v>99.508300000000006</v>
      </c>
      <c r="D11" s="160">
        <f>'Flex SP DSCR_MU Pricer'!C8-0.405</f>
        <v>99.308300000000003</v>
      </c>
      <c r="E11" s="298"/>
      <c r="F11" s="771"/>
      <c r="G11" s="780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44" t="s">
        <v>80</v>
      </c>
      <c r="S11" s="845"/>
      <c r="T11" s="845"/>
      <c r="U11" s="845"/>
      <c r="V11" s="845"/>
      <c r="W11" s="845"/>
      <c r="X11" s="846"/>
    </row>
    <row r="12" spans="2:24" ht="15.75" x14ac:dyDescent="0.25">
      <c r="B12" s="318">
        <f>'Flex SP DSCR_MU Pricer'!A9-0.001</f>
        <v>7.6239999999999997</v>
      </c>
      <c r="C12" s="160">
        <f>'Flex SP DSCR_MU Pricer'!B9-0.405</f>
        <v>99.820800000000006</v>
      </c>
      <c r="D12" s="160">
        <f>'Flex SP DSCR_MU Pricer'!C9-0.405</f>
        <v>99.620800000000003</v>
      </c>
      <c r="E12" s="197"/>
      <c r="F12" s="771"/>
      <c r="G12" s="780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47" t="s">
        <v>81</v>
      </c>
      <c r="S12" s="848"/>
      <c r="T12" s="848"/>
      <c r="U12" s="848"/>
      <c r="V12" s="848"/>
      <c r="W12" s="848"/>
      <c r="X12" s="849"/>
    </row>
    <row r="13" spans="2:24" ht="15.75" x14ac:dyDescent="0.25">
      <c r="B13" s="318">
        <f>'Flex SP DSCR_MU Pricer'!A10-0.001</f>
        <v>7.7489999999999997</v>
      </c>
      <c r="C13" s="160">
        <f>'Flex SP DSCR_MU Pricer'!B10-0.405</f>
        <v>100.13330000000001</v>
      </c>
      <c r="D13" s="160">
        <f>'Flex SP DSCR_MU Pricer'!C10-0.405</f>
        <v>99.933300000000003</v>
      </c>
      <c r="E13" s="197"/>
      <c r="F13" s="771"/>
      <c r="G13" s="780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32" t="s">
        <v>285</v>
      </c>
      <c r="S13" s="833"/>
      <c r="T13" s="833"/>
      <c r="U13" s="833"/>
      <c r="V13" s="833"/>
      <c r="W13" s="833"/>
      <c r="X13" s="834"/>
    </row>
    <row r="14" spans="2:24" ht="15" x14ac:dyDescent="0.2">
      <c r="B14" s="318">
        <f>'Flex SP DSCR_MU Pricer'!A11-0.001</f>
        <v>7.8739999999999997</v>
      </c>
      <c r="C14" s="160">
        <f>'Flex SP DSCR_MU Pricer'!B11-0.405</f>
        <v>100.4145</v>
      </c>
      <c r="D14" s="160">
        <f>'Flex SP DSCR_MU Pricer'!C11-0.405</f>
        <v>100.2145</v>
      </c>
      <c r="E14" s="197"/>
      <c r="F14" s="771"/>
      <c r="G14" s="780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32" t="s">
        <v>82</v>
      </c>
      <c r="S14" s="833"/>
      <c r="T14" s="833"/>
      <c r="U14" s="833"/>
      <c r="V14" s="833"/>
      <c r="W14" s="833"/>
      <c r="X14" s="834"/>
    </row>
    <row r="15" spans="2:24" ht="15.75" thickBot="1" x14ac:dyDescent="0.25">
      <c r="B15" s="318">
        <f>'Flex SP DSCR_MU Pricer'!A12-0.001</f>
        <v>7.9989999999999997</v>
      </c>
      <c r="C15" s="160">
        <f>'Flex SP DSCR_MU Pricer'!B12-0.405</f>
        <v>100.69580000000001</v>
      </c>
      <c r="D15" s="160">
        <f>'Flex SP DSCR_MU Pricer'!C12-0.405</f>
        <v>100.4958</v>
      </c>
      <c r="E15" s="197"/>
      <c r="F15" s="773"/>
      <c r="G15" s="781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35" t="s">
        <v>84</v>
      </c>
      <c r="S15" s="836"/>
      <c r="T15" s="836"/>
      <c r="U15" s="836"/>
      <c r="V15" s="836"/>
      <c r="W15" s="836"/>
      <c r="X15" s="837"/>
    </row>
    <row r="16" spans="2:24" ht="15" customHeight="1" thickBot="1" x14ac:dyDescent="0.25">
      <c r="B16" s="318">
        <f>'Flex SP DSCR_MU Pricer'!A13-0.001</f>
        <v>8.1240000000000006</v>
      </c>
      <c r="C16" s="160">
        <f>'Flex SP DSCR_MU Pricer'!B13-0.405</f>
        <v>100.977</v>
      </c>
      <c r="D16" s="160">
        <f>'Flex SP DSCR_MU Pricer'!C13-0.405</f>
        <v>100.777</v>
      </c>
      <c r="E16" s="197"/>
      <c r="F16" s="877"/>
      <c r="G16" s="878"/>
      <c r="H16" s="878"/>
      <c r="I16" s="879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41" t="s">
        <v>313</v>
      </c>
      <c r="S16" s="842"/>
      <c r="T16" s="842"/>
      <c r="U16" s="842"/>
      <c r="V16" s="842"/>
      <c r="W16" s="842"/>
      <c r="X16" s="843"/>
    </row>
    <row r="17" spans="2:24" ht="15.75" thickBot="1" x14ac:dyDescent="0.25">
      <c r="B17" s="318">
        <f>'Flex SP DSCR_MU Pricer'!A14-0.001</f>
        <v>8.2490000000000006</v>
      </c>
      <c r="C17" s="160">
        <f>'Flex SP DSCR_MU Pricer'!B14-0.405</f>
        <v>101.25830000000001</v>
      </c>
      <c r="D17" s="160">
        <f>'Flex SP DSCR_MU Pricer'!C14-0.405</f>
        <v>101.0583</v>
      </c>
      <c r="E17" s="197"/>
      <c r="F17" s="829" t="s">
        <v>135</v>
      </c>
      <c r="G17" s="830"/>
      <c r="H17" s="830"/>
      <c r="I17" s="830"/>
      <c r="J17" s="830"/>
      <c r="K17" s="830"/>
      <c r="L17" s="830"/>
      <c r="M17" s="830"/>
      <c r="N17" s="830"/>
      <c r="O17" s="830"/>
      <c r="P17" s="831"/>
      <c r="Q17" s="297"/>
      <c r="R17" s="850" t="s">
        <v>86</v>
      </c>
      <c r="S17" s="851"/>
      <c r="T17" s="851"/>
      <c r="U17" s="851"/>
      <c r="V17" s="851"/>
      <c r="W17" s="851"/>
      <c r="X17" s="852"/>
    </row>
    <row r="18" spans="2:24" ht="15" customHeight="1" thickBot="1" x14ac:dyDescent="0.3">
      <c r="B18" s="318">
        <f>'Flex SP DSCR_MU Pricer'!A15-0.001</f>
        <v>8.3740000000000006</v>
      </c>
      <c r="C18" s="160">
        <f>'Flex SP DSCR_MU Pricer'!B15-0.405</f>
        <v>101.5395</v>
      </c>
      <c r="D18" s="160">
        <f>'Flex SP DSCR_MU Pricer'!C15-0.405</f>
        <v>101.3395</v>
      </c>
      <c r="E18" s="197"/>
      <c r="F18" s="769" t="s">
        <v>136</v>
      </c>
      <c r="G18" s="779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26" t="s">
        <v>329</v>
      </c>
      <c r="S18" s="827"/>
      <c r="T18" s="827"/>
      <c r="U18" s="827"/>
      <c r="V18" s="827"/>
      <c r="W18" s="827"/>
      <c r="X18" s="828"/>
    </row>
    <row r="19" spans="2:24" ht="15" customHeight="1" thickBot="1" x14ac:dyDescent="0.3">
      <c r="B19" s="318">
        <f>'Flex SP DSCR_MU Pricer'!A16-0.001</f>
        <v>8.4990000000000006</v>
      </c>
      <c r="C19" s="160">
        <f>'Flex SP DSCR_MU Pricer'!B16-0.405</f>
        <v>101.82080000000001</v>
      </c>
      <c r="D19" s="160">
        <f>'Flex SP DSCR_MU Pricer'!C16-0.405</f>
        <v>101.6208</v>
      </c>
      <c r="E19" s="197"/>
      <c r="F19" s="771"/>
      <c r="G19" s="780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792" t="s">
        <v>271</v>
      </c>
      <c r="S19" s="793"/>
      <c r="T19" s="793"/>
      <c r="U19" s="793"/>
      <c r="V19" s="793"/>
      <c r="W19" s="793"/>
      <c r="X19" s="794"/>
    </row>
    <row r="20" spans="2:24" ht="15" customHeight="1" thickBot="1" x14ac:dyDescent="0.3">
      <c r="B20" s="318">
        <f>'Flex SP DSCR_MU Pricer'!A17-0.001</f>
        <v>8.6240000000000006</v>
      </c>
      <c r="C20" s="160">
        <f>'Flex SP DSCR_MU Pricer'!B17-0.405</f>
        <v>102.102</v>
      </c>
      <c r="D20" s="160">
        <f>'Flex SP DSCR_MU Pricer'!C17-0.405</f>
        <v>101.902</v>
      </c>
      <c r="E20" s="197"/>
      <c r="F20" s="771"/>
      <c r="G20" s="772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95" t="s">
        <v>77</v>
      </c>
      <c r="S20" s="796"/>
      <c r="T20" s="796"/>
      <c r="U20" s="796"/>
      <c r="V20" s="796"/>
      <c r="W20" s="796"/>
      <c r="X20" s="797"/>
    </row>
    <row r="21" spans="2:24" ht="15" customHeight="1" thickBot="1" x14ac:dyDescent="0.25">
      <c r="B21" s="318">
        <f>'Flex SP DSCR_MU Pricer'!A18-0.001</f>
        <v>8.7490000000000006</v>
      </c>
      <c r="C21" s="160">
        <f>'Flex SP DSCR_MU Pricer'!B18-0.405</f>
        <v>102.352</v>
      </c>
      <c r="D21" s="160">
        <f>'Flex SP DSCR_MU Pricer'!C18-0.405</f>
        <v>102.152</v>
      </c>
      <c r="E21" s="197"/>
      <c r="F21" s="771"/>
      <c r="G21" s="780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798" t="s">
        <v>272</v>
      </c>
      <c r="S21" s="799"/>
      <c r="T21" s="799"/>
      <c r="U21" s="799"/>
      <c r="V21" s="799"/>
      <c r="W21" s="799"/>
      <c r="X21" s="799"/>
    </row>
    <row r="22" spans="2:24" ht="15" customHeight="1" thickBot="1" x14ac:dyDescent="0.25">
      <c r="B22" s="318">
        <f>'Flex SP DSCR_MU Pricer'!A19-0.001</f>
        <v>8.8740000000000006</v>
      </c>
      <c r="C22" s="160">
        <f>'Flex SP DSCR_MU Pricer'!B19-0.405</f>
        <v>102.602</v>
      </c>
      <c r="D22" s="160">
        <f>'Flex SP DSCR_MU Pricer'!C19-0.405</f>
        <v>102.402</v>
      </c>
      <c r="E22" s="197"/>
      <c r="F22" s="773"/>
      <c r="G22" s="781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46" t="s">
        <v>69</v>
      </c>
      <c r="S22" s="647"/>
      <c r="T22" s="648"/>
      <c r="U22" s="817">
        <v>6.25E-2</v>
      </c>
      <c r="V22" s="818"/>
      <c r="W22" s="818"/>
      <c r="X22" s="819"/>
    </row>
    <row r="23" spans="2:24" ht="15" customHeight="1" thickBot="1" x14ac:dyDescent="0.25">
      <c r="B23" s="318">
        <f>'Flex SP DSCR_MU Pricer'!A20-0.001</f>
        <v>8.9990000000000006</v>
      </c>
      <c r="C23" s="160">
        <f>'Flex SP DSCR_MU Pricer'!B20-0.405</f>
        <v>102.852</v>
      </c>
      <c r="D23" s="160">
        <f>'Flex SP DSCR_MU Pricer'!C20-0.405</f>
        <v>102.652</v>
      </c>
      <c r="E23" s="197"/>
      <c r="F23" s="873" t="s">
        <v>139</v>
      </c>
      <c r="G23" s="874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46" t="s">
        <v>70</v>
      </c>
      <c r="S23" s="647"/>
      <c r="T23" s="648"/>
      <c r="U23" s="896">
        <v>0</v>
      </c>
      <c r="V23" s="896"/>
      <c r="W23" s="896"/>
      <c r="X23" s="897"/>
    </row>
    <row r="24" spans="2:24" ht="15" customHeight="1" thickBot="1" x14ac:dyDescent="0.25">
      <c r="B24" s="318">
        <f>'Flex SP DSCR_MU Pricer'!A21-0.001</f>
        <v>9.1240000000000006</v>
      </c>
      <c r="C24" s="160">
        <f>'Flex SP DSCR_MU Pricer'!B21-0.405</f>
        <v>103.102</v>
      </c>
      <c r="D24" s="160">
        <f>'Flex SP DSCR_MU Pricer'!C21-0.405</f>
        <v>102.902</v>
      </c>
      <c r="E24" s="197"/>
      <c r="F24" s="775" t="s">
        <v>141</v>
      </c>
      <c r="G24" s="776"/>
      <c r="H24" s="777"/>
      <c r="I24" s="777"/>
      <c r="J24" s="777"/>
      <c r="K24" s="777"/>
      <c r="L24" s="777"/>
      <c r="M24" s="777"/>
      <c r="N24" s="777"/>
      <c r="O24" s="777"/>
      <c r="P24" s="778"/>
      <c r="Q24" s="297"/>
      <c r="R24" s="646" t="s">
        <v>90</v>
      </c>
      <c r="S24" s="647"/>
      <c r="T24" s="648"/>
      <c r="U24" s="649">
        <v>-0.15</v>
      </c>
      <c r="V24" s="650"/>
      <c r="W24" s="650"/>
      <c r="X24" s="651"/>
    </row>
    <row r="25" spans="2:24" ht="15" customHeight="1" thickBot="1" x14ac:dyDescent="0.3">
      <c r="B25" s="318">
        <f>'Flex SP DSCR_MU Pricer'!A22-0.001</f>
        <v>9.2490000000000006</v>
      </c>
      <c r="C25" s="160">
        <f>'Flex SP DSCR_MU Pricer'!B22-0.405</f>
        <v>103.352</v>
      </c>
      <c r="D25" s="160">
        <f>'Flex SP DSCR_MU Pricer'!C22-0.405</f>
        <v>103.152</v>
      </c>
      <c r="E25" s="197"/>
      <c r="F25" s="857" t="s">
        <v>142</v>
      </c>
      <c r="G25" s="858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69" t="s">
        <v>137</v>
      </c>
      <c r="S25" s="870"/>
      <c r="T25" s="871" t="s">
        <v>138</v>
      </c>
      <c r="U25" s="871"/>
      <c r="V25" s="871"/>
      <c r="W25" s="871"/>
      <c r="X25" s="872"/>
    </row>
    <row r="26" spans="2:24" ht="16.5" thickBot="1" x14ac:dyDescent="0.25">
      <c r="B26" s="318">
        <f>'Flex SP DSCR_MU Pricer'!A23-0.001</f>
        <v>9.3740000000000006</v>
      </c>
      <c r="C26" s="160">
        <f>'Flex SP DSCR_MU Pricer'!B23-0.405</f>
        <v>103.602</v>
      </c>
      <c r="D26" s="160">
        <f>'Flex SP DSCR_MU Pricer'!C23-0.405</f>
        <v>103.402</v>
      </c>
      <c r="E26" s="197"/>
      <c r="F26" s="769" t="s">
        <v>16</v>
      </c>
      <c r="G26" s="779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75" t="s">
        <v>102</v>
      </c>
      <c r="S26" s="876"/>
      <c r="T26" s="883">
        <v>-0.25</v>
      </c>
      <c r="U26" s="883"/>
      <c r="V26" s="883"/>
      <c r="W26" s="883"/>
      <c r="X26" s="884"/>
    </row>
    <row r="27" spans="2:24" ht="16.5" thickBot="1" x14ac:dyDescent="0.25">
      <c r="B27" s="318">
        <f>'Flex SP DSCR_MU Pricer'!A24-0.001</f>
        <v>9.4990000000000006</v>
      </c>
      <c r="C27" s="160">
        <f>'Flex SP DSCR_MU Pricer'!B24-0.405</f>
        <v>103.852</v>
      </c>
      <c r="D27" s="160">
        <f>'Flex SP DSCR_MU Pricer'!C24-0.405</f>
        <v>103.652</v>
      </c>
      <c r="E27" s="197"/>
      <c r="F27" s="771"/>
      <c r="G27" s="780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75" t="s">
        <v>69</v>
      </c>
      <c r="S27" s="876"/>
      <c r="T27" s="885">
        <v>-0.375</v>
      </c>
      <c r="U27" s="885"/>
      <c r="V27" s="885"/>
      <c r="W27" s="885"/>
      <c r="X27" s="886"/>
    </row>
    <row r="28" spans="2:24" ht="16.5" thickBot="1" x14ac:dyDescent="0.3">
      <c r="B28" s="318">
        <f>'Flex SP DSCR_MU Pricer'!A25-0.001</f>
        <v>9.6240000000000006</v>
      </c>
      <c r="C28" s="160">
        <f>'Flex SP DSCR_MU Pricer'!B25-0.405</f>
        <v>104.102</v>
      </c>
      <c r="D28" s="160">
        <f>'Flex SP DSCR_MU Pricer'!C25-0.405</f>
        <v>103.902</v>
      </c>
      <c r="E28" s="197"/>
      <c r="F28" s="771"/>
      <c r="G28" s="780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803" t="s">
        <v>73</v>
      </c>
      <c r="S28" s="804"/>
      <c r="T28" s="805">
        <v>-0.25</v>
      </c>
      <c r="U28" s="805"/>
      <c r="V28" s="805"/>
      <c r="W28" s="805"/>
      <c r="X28" s="806"/>
    </row>
    <row r="29" spans="2:24" ht="16.5" thickBot="1" x14ac:dyDescent="0.25">
      <c r="B29" s="318">
        <f>'Flex SP DSCR_MU Pricer'!A26-0.001</f>
        <v>9.7490000000000006</v>
      </c>
      <c r="C29" s="160">
        <f>'Flex SP DSCR_MU Pricer'!B26-0.405</f>
        <v>104.352</v>
      </c>
      <c r="D29" s="160">
        <f>'Flex SP DSCR_MU Pricer'!C26-0.405</f>
        <v>104.152</v>
      </c>
      <c r="E29" s="197"/>
      <c r="F29" s="771"/>
      <c r="G29" s="780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803" t="s">
        <v>173</v>
      </c>
      <c r="S29" s="804"/>
      <c r="T29" s="805" t="s">
        <v>90</v>
      </c>
      <c r="U29" s="805"/>
      <c r="V29" s="805"/>
      <c r="W29" s="805"/>
      <c r="X29" s="806"/>
    </row>
    <row r="30" spans="2:24" ht="16.5" thickBot="1" x14ac:dyDescent="0.25">
      <c r="B30" s="318">
        <f>'Flex SP DSCR_MU Pricer'!A27-0.001</f>
        <v>9.8740000000000006</v>
      </c>
      <c r="C30" s="160">
        <f>'Flex SP DSCR_MU Pricer'!B27-0.405</f>
        <v>104.602</v>
      </c>
      <c r="D30" s="160">
        <f>'Flex SP DSCR_MU Pricer'!C27-0.405</f>
        <v>104.402</v>
      </c>
      <c r="E30" s="197"/>
      <c r="F30" s="771"/>
      <c r="G30" s="780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65" t="s">
        <v>142</v>
      </c>
      <c r="S30" s="866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>
        <f>'Flex SP DSCR_MU Pricer'!B28-0.405</f>
        <v>104.852</v>
      </c>
      <c r="D31" s="160">
        <f>'Flex SP DSCR_MU Pricer'!C28-0.405</f>
        <v>104.652</v>
      </c>
      <c r="E31" s="197"/>
      <c r="F31" s="771"/>
      <c r="G31" s="780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67" t="s">
        <v>129</v>
      </c>
      <c r="S31" s="868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>
        <f>'Flex SP DSCR_MU Pricer'!B29-0.405</f>
        <v>105.102</v>
      </c>
      <c r="D32" s="160">
        <f>'Flex SP DSCR_MU Pricer'!C29-0.405</f>
        <v>104.902</v>
      </c>
      <c r="E32" s="197"/>
      <c r="F32" s="771"/>
      <c r="G32" s="780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67" t="s">
        <v>150</v>
      </c>
      <c r="S32" s="868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>
        <f>'Flex SP DSCR_MU Pricer'!B30-0.405</f>
        <v>105.352</v>
      </c>
      <c r="D33" s="160">
        <f>'Flex SP DSCR_MU Pricer'!C30-0.405</f>
        <v>105.152</v>
      </c>
      <c r="E33" s="197"/>
      <c r="F33" s="773"/>
      <c r="G33" s="781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13" t="s">
        <v>128</v>
      </c>
      <c r="S33" s="814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>
        <f>'Flex SP DSCR_MU Pricer'!B31-0.405</f>
        <v>105.602</v>
      </c>
      <c r="D34" s="160">
        <f>'Flex SP DSCR_MU Pricer'!C31-0.405</f>
        <v>105.402</v>
      </c>
      <c r="E34" s="197"/>
      <c r="F34" s="769" t="s">
        <v>22</v>
      </c>
      <c r="G34" s="770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13" t="s">
        <v>151</v>
      </c>
      <c r="S34" s="814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>
        <f>'Flex SP DSCR_MU Pricer'!B32-0.405</f>
        <v>105.852</v>
      </c>
      <c r="D35" s="160">
        <f>'Flex SP DSCR_MU Pricer'!C32-0.405</f>
        <v>105.652</v>
      </c>
      <c r="E35" s="197"/>
      <c r="F35" s="771"/>
      <c r="G35" s="772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15" t="s">
        <v>152</v>
      </c>
      <c r="S35" s="816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>
        <f>'Flex SP DSCR_MU Pricer'!B33-0.405</f>
        <v>106.102</v>
      </c>
      <c r="D36" s="160">
        <f>'Flex SP DSCR_MU Pricer'!C33-0.405</f>
        <v>105.902</v>
      </c>
      <c r="E36" s="197"/>
      <c r="F36" s="771"/>
      <c r="G36" s="772"/>
      <c r="H36" s="767" t="s">
        <v>288</v>
      </c>
      <c r="I36" s="768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59" t="s">
        <v>167</v>
      </c>
      <c r="S36" s="860"/>
      <c r="T36" s="860"/>
      <c r="U36" s="860"/>
      <c r="V36" s="860"/>
      <c r="W36" s="860"/>
      <c r="X36" s="861"/>
    </row>
    <row r="37" spans="2:25" ht="15" customHeight="1" thickBot="1" x14ac:dyDescent="0.3">
      <c r="B37" s="318">
        <f>'Flex SP DSCR_MU Pricer'!A34-0.001</f>
        <v>10.749000000000001</v>
      </c>
      <c r="C37" s="160">
        <f>'Flex SP DSCR_MU Pricer'!B34-0.405</f>
        <v>106.352</v>
      </c>
      <c r="D37" s="160">
        <f>'Flex SP DSCR_MU Pricer'!C34-0.405</f>
        <v>106.152</v>
      </c>
      <c r="E37" s="197"/>
      <c r="F37" s="771"/>
      <c r="G37" s="772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62" t="s">
        <v>168</v>
      </c>
      <c r="S37" s="863"/>
      <c r="T37" s="863"/>
      <c r="U37" s="863"/>
      <c r="V37" s="863"/>
      <c r="W37" s="863"/>
      <c r="X37" s="864"/>
    </row>
    <row r="38" spans="2:25" ht="15" customHeight="1" thickBot="1" x14ac:dyDescent="0.25">
      <c r="B38" s="318">
        <f>'Flex SP DSCR_MU Pricer'!A35-0.001</f>
        <v>10.874000000000001</v>
      </c>
      <c r="C38" s="160">
        <f>'Flex SP DSCR_MU Pricer'!B35-0.405</f>
        <v>106.602</v>
      </c>
      <c r="D38" s="160">
        <f>'Flex SP DSCR_MU Pricer'!C35-0.405</f>
        <v>106.402</v>
      </c>
      <c r="E38" s="197"/>
      <c r="F38" s="771"/>
      <c r="G38" s="772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>
        <f>'Flex SP DSCR_MU Pricer'!B36-0.405</f>
        <v>106.852</v>
      </c>
      <c r="D39" s="160">
        <f>'Flex SP DSCR_MU Pricer'!C36-0.405</f>
        <v>106.652</v>
      </c>
      <c r="E39" s="197"/>
      <c r="F39" s="771"/>
      <c r="G39" s="772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>
        <f>'Flex SP DSCR_MU Pricer'!B37-0.405</f>
        <v>107.102</v>
      </c>
      <c r="D40" s="160">
        <f>'Flex SP DSCR_MU Pricer'!C37-0.405</f>
        <v>106.902</v>
      </c>
      <c r="E40" s="197"/>
      <c r="F40" s="771"/>
      <c r="G40" s="772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>
        <f>'Flex SP DSCR_MU Pricer'!B38-0.405</f>
        <v>107.352</v>
      </c>
      <c r="D41" s="160">
        <f>'Flex SP DSCR_MU Pricer'!C38-0.405</f>
        <v>107.152</v>
      </c>
      <c r="E41" s="197"/>
      <c r="F41" s="771"/>
      <c r="G41" s="772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>
        <f>'Flex SP DSCR_MU Pricer'!B39-0.405</f>
        <v>107.602</v>
      </c>
      <c r="D42" s="160">
        <f>'Flex SP DSCR_MU Pricer'!C39-0.405</f>
        <v>107.402</v>
      </c>
      <c r="E42" s="197"/>
      <c r="F42" s="771"/>
      <c r="G42" s="772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90" t="s">
        <v>192</v>
      </c>
      <c r="S42" s="891"/>
      <c r="T42" s="891"/>
      <c r="U42" s="891"/>
      <c r="V42" s="891"/>
      <c r="W42" s="891"/>
      <c r="X42" s="892"/>
    </row>
    <row r="43" spans="2:25" ht="16.5" thickBot="1" x14ac:dyDescent="0.25">
      <c r="B43" s="327">
        <f>'Flex SP DSCR_MU Pricer'!A40-0.001</f>
        <v>11.499000000000001</v>
      </c>
      <c r="C43" s="160">
        <f>'Flex SP DSCR_MU Pricer'!B40-0.405</f>
        <v>107.852</v>
      </c>
      <c r="D43" s="160">
        <f>'Flex SP DSCR_MU Pricer'!C40-0.405</f>
        <v>107.652</v>
      </c>
      <c r="E43" s="197"/>
      <c r="F43" s="771"/>
      <c r="G43" s="772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93" t="s">
        <v>311</v>
      </c>
      <c r="S43" s="894"/>
      <c r="T43" s="894"/>
      <c r="U43" s="894"/>
      <c r="V43" s="894"/>
      <c r="W43" s="894"/>
      <c r="X43" s="895"/>
    </row>
    <row r="44" spans="2:25" ht="16.5" customHeight="1" thickBot="1" x14ac:dyDescent="0.3">
      <c r="B44" s="328" t="s">
        <v>159</v>
      </c>
      <c r="C44" s="855">
        <v>98</v>
      </c>
      <c r="D44" s="856"/>
      <c r="E44" s="197"/>
      <c r="F44" s="771"/>
      <c r="G44" s="772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800" t="s">
        <v>339</v>
      </c>
      <c r="S44" s="801"/>
      <c r="T44" s="801"/>
      <c r="U44" s="801"/>
      <c r="V44" s="801"/>
      <c r="W44" s="801"/>
      <c r="X44" s="802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71"/>
      <c r="G45" s="772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800" t="s">
        <v>193</v>
      </c>
      <c r="S45" s="801"/>
      <c r="T45" s="801"/>
      <c r="U45" s="801"/>
      <c r="V45" s="801"/>
      <c r="W45" s="801"/>
      <c r="X45" s="802"/>
    </row>
    <row r="46" spans="2:25" ht="16.5" thickBot="1" x14ac:dyDescent="0.25">
      <c r="B46" s="158" t="s">
        <v>183</v>
      </c>
      <c r="C46" s="484">
        <v>-2.5</v>
      </c>
      <c r="D46" s="159">
        <v>101</v>
      </c>
      <c r="E46" s="300"/>
      <c r="F46" s="771"/>
      <c r="G46" s="772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807" t="s">
        <v>116</v>
      </c>
      <c r="S46" s="808"/>
      <c r="T46" s="808"/>
      <c r="U46" s="808"/>
      <c r="V46" s="808"/>
      <c r="W46" s="808"/>
      <c r="X46" s="809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71"/>
      <c r="G47" s="772"/>
      <c r="H47" s="784" t="s">
        <v>164</v>
      </c>
      <c r="I47" s="785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810" t="s">
        <v>179</v>
      </c>
      <c r="S47" s="811"/>
      <c r="T47" s="811"/>
      <c r="U47" s="811"/>
      <c r="V47" s="811"/>
      <c r="W47" s="811"/>
      <c r="X47" s="812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71"/>
      <c r="G48" s="772"/>
      <c r="H48" s="784" t="s">
        <v>265</v>
      </c>
      <c r="I48" s="785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87" t="s">
        <v>180</v>
      </c>
      <c r="S48" s="888"/>
      <c r="T48" s="888"/>
      <c r="U48" s="888"/>
      <c r="V48" s="888"/>
      <c r="W48" s="888"/>
      <c r="X48" s="889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71"/>
      <c r="G49" s="772"/>
      <c r="H49" s="784" t="s">
        <v>51</v>
      </c>
      <c r="I49" s="785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80" t="s">
        <v>186</v>
      </c>
      <c r="S49" s="881"/>
      <c r="T49" s="881"/>
      <c r="U49" s="881"/>
      <c r="V49" s="881"/>
      <c r="W49" s="881"/>
      <c r="X49" s="882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73"/>
      <c r="G50" s="774"/>
      <c r="H50" s="782" t="s">
        <v>264</v>
      </c>
      <c r="I50" s="783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80" t="s">
        <v>165</v>
      </c>
      <c r="S50" s="881"/>
      <c r="T50" s="881"/>
      <c r="U50" s="881"/>
      <c r="V50" s="881"/>
      <c r="W50" s="881"/>
      <c r="X50" s="882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59" t="s">
        <v>283</v>
      </c>
      <c r="G51" s="760"/>
      <c r="H51" s="761"/>
      <c r="I51" s="762"/>
      <c r="J51" s="341"/>
      <c r="K51" s="754" t="s">
        <v>14</v>
      </c>
      <c r="L51" s="755"/>
      <c r="M51" s="755"/>
      <c r="N51" s="755"/>
      <c r="O51" s="756"/>
      <c r="P51" s="295" t="s">
        <v>63</v>
      </c>
      <c r="Q51" s="299"/>
      <c r="R51" s="786" t="s">
        <v>184</v>
      </c>
      <c r="S51" s="787"/>
      <c r="T51" s="787"/>
      <c r="U51" s="787"/>
      <c r="V51" s="787"/>
      <c r="W51" s="787"/>
      <c r="X51" s="788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763" t="s">
        <v>297</v>
      </c>
      <c r="M52" s="764"/>
      <c r="N52" s="757" t="s">
        <v>296</v>
      </c>
      <c r="O52" s="758"/>
      <c r="P52" s="306">
        <f>'Flex Select Prime Pricer'!H4</f>
        <v>5.3243999999999998</v>
      </c>
      <c r="Q52" s="299"/>
      <c r="R52" s="786" t="s">
        <v>185</v>
      </c>
      <c r="S52" s="787"/>
      <c r="T52" s="787"/>
      <c r="U52" s="787"/>
      <c r="V52" s="787"/>
      <c r="W52" s="787"/>
      <c r="X52" s="788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670" t="s">
        <v>17</v>
      </c>
      <c r="L53" s="671"/>
      <c r="M53" s="671"/>
      <c r="N53" s="671"/>
      <c r="O53" s="671"/>
      <c r="P53" s="672"/>
      <c r="Q53" s="303"/>
      <c r="R53" s="789" t="s">
        <v>191</v>
      </c>
      <c r="S53" s="790"/>
      <c r="T53" s="790"/>
      <c r="U53" s="790"/>
      <c r="V53" s="790"/>
      <c r="W53" s="790"/>
      <c r="X53" s="791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53"/>
      <c r="C55" s="753"/>
      <c r="D55" s="753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98" t="s">
        <v>127</v>
      </c>
      <c r="E1" s="898"/>
      <c r="F1" s="898"/>
      <c r="G1" s="898"/>
      <c r="H1" s="898"/>
      <c r="I1" s="898"/>
      <c r="J1" s="898"/>
      <c r="K1" s="898"/>
      <c r="L1" s="898"/>
      <c r="M1" s="898"/>
      <c r="N1" s="898"/>
    </row>
    <row r="2" spans="1:14" ht="15" customHeight="1" thickBot="1" x14ac:dyDescent="0.3"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62" t="s">
        <v>284</v>
      </c>
      <c r="C2" s="942"/>
      <c r="E2" s="623" t="s">
        <v>199</v>
      </c>
      <c r="F2" s="624"/>
      <c r="G2" s="624"/>
      <c r="H2" s="624"/>
      <c r="I2" s="624"/>
      <c r="J2" s="624"/>
      <c r="K2" s="624"/>
      <c r="L2" s="625"/>
      <c r="M2" s="210"/>
      <c r="N2" s="945" t="s">
        <v>200</v>
      </c>
      <c r="O2" s="946"/>
      <c r="P2" s="946"/>
      <c r="Q2" s="946"/>
      <c r="R2" s="947"/>
    </row>
    <row r="3" spans="2:18" ht="15" customHeight="1" thickBot="1" x14ac:dyDescent="0.35">
      <c r="B3" s="664"/>
      <c r="C3" s="932"/>
      <c r="E3" s="943"/>
      <c r="F3" s="661"/>
      <c r="G3" s="661"/>
      <c r="H3" s="661"/>
      <c r="I3" s="661"/>
      <c r="J3" s="661"/>
      <c r="K3" s="661"/>
      <c r="L3" s="944"/>
      <c r="M3" s="210"/>
      <c r="N3" s="948" t="s">
        <v>201</v>
      </c>
      <c r="O3" s="949"/>
      <c r="P3" s="950"/>
      <c r="Q3" s="951">
        <v>101</v>
      </c>
      <c r="R3" s="952"/>
    </row>
    <row r="4" spans="2:18" ht="15.6" customHeight="1" thickBot="1" x14ac:dyDescent="0.35">
      <c r="B4" s="12" t="s">
        <v>91</v>
      </c>
      <c r="C4" s="211" t="str">
        <f>'Flex Select Prime Pricer'!H3</f>
        <v>11/17/2023B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38" t="s">
        <v>202</v>
      </c>
      <c r="O4" s="939"/>
      <c r="P4" s="939"/>
      <c r="Q4" s="940" t="s">
        <v>203</v>
      </c>
      <c r="R4" s="941"/>
    </row>
    <row r="5" spans="2:18" ht="19.5" thickBot="1" x14ac:dyDescent="0.35">
      <c r="B5" s="928" t="s">
        <v>35</v>
      </c>
      <c r="C5" s="928"/>
      <c r="E5" s="953" t="s">
        <v>0</v>
      </c>
      <c r="F5" s="954"/>
      <c r="G5" s="954"/>
      <c r="H5" s="954"/>
      <c r="I5" s="954"/>
      <c r="J5" s="954"/>
      <c r="K5" s="954"/>
      <c r="L5" s="955"/>
      <c r="N5" s="956">
        <v>2.5000000000000001E-3</v>
      </c>
      <c r="O5" s="957"/>
      <c r="P5" s="958"/>
      <c r="Q5" s="959">
        <v>5.0000000000000001E-3</v>
      </c>
      <c r="R5" s="960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56">
        <v>5.0000000000000001E-3</v>
      </c>
      <c r="O6" s="957"/>
      <c r="P6" s="958"/>
      <c r="Q6" s="959">
        <v>0.01</v>
      </c>
      <c r="R6" s="960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29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31" t="s">
        <v>206</v>
      </c>
      <c r="O7" s="665"/>
      <c r="P7" s="665"/>
      <c r="Q7" s="665"/>
      <c r="R7" s="932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30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33" t="s">
        <v>68</v>
      </c>
      <c r="O8" s="934"/>
      <c r="P8" s="934"/>
      <c r="Q8" s="934"/>
      <c r="R8" s="935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30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21" t="s">
        <v>69</v>
      </c>
      <c r="O9" s="922"/>
      <c r="P9" s="923"/>
      <c r="Q9" s="936">
        <v>0.125</v>
      </c>
      <c r="R9" s="937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30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21" t="s">
        <v>70</v>
      </c>
      <c r="O10" s="922"/>
      <c r="P10" s="923"/>
      <c r="Q10" s="921">
        <v>0</v>
      </c>
      <c r="R10" s="923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31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21" t="s">
        <v>90</v>
      </c>
      <c r="O11" s="922"/>
      <c r="P11" s="923"/>
      <c r="Q11" s="921" t="s">
        <v>101</v>
      </c>
      <c r="R11" s="923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27" t="s">
        <v>13</v>
      </c>
      <c r="F12" s="928"/>
      <c r="G12" s="928"/>
      <c r="H12" s="928"/>
      <c r="I12" s="928"/>
      <c r="J12" s="928"/>
      <c r="K12" s="928"/>
      <c r="L12" s="929"/>
      <c r="N12" s="646" t="s">
        <v>207</v>
      </c>
      <c r="O12" s="647"/>
      <c r="P12" s="647"/>
      <c r="Q12" s="647"/>
      <c r="R12" s="930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46" t="s">
        <v>208</v>
      </c>
      <c r="O13" s="647"/>
      <c r="P13" s="647"/>
      <c r="Q13" s="647"/>
      <c r="R13" s="930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13" t="s">
        <v>209</v>
      </c>
      <c r="F14" s="914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24" t="s">
        <v>71</v>
      </c>
      <c r="O14" s="925"/>
      <c r="P14" s="925"/>
      <c r="Q14" s="925"/>
      <c r="R14" s="926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13" t="s">
        <v>210</v>
      </c>
      <c r="F15" s="914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46" t="s">
        <v>102</v>
      </c>
      <c r="O15" s="647"/>
      <c r="P15" s="648"/>
      <c r="Q15" s="649">
        <v>-0.25</v>
      </c>
      <c r="R15" s="651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13" t="s">
        <v>211</v>
      </c>
      <c r="F16" s="914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46" t="s">
        <v>69</v>
      </c>
      <c r="O16" s="647"/>
      <c r="P16" s="648"/>
      <c r="Q16" s="649">
        <v>-0.375</v>
      </c>
      <c r="R16" s="651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13" t="s">
        <v>212</v>
      </c>
      <c r="F17" s="914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46" t="s">
        <v>73</v>
      </c>
      <c r="O17" s="647"/>
      <c r="P17" s="648"/>
      <c r="Q17" s="649">
        <v>-0.25</v>
      </c>
      <c r="R17" s="651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13" t="s">
        <v>213</v>
      </c>
      <c r="F18" s="914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70" t="s">
        <v>74</v>
      </c>
      <c r="O18" s="671"/>
      <c r="P18" s="671"/>
      <c r="Q18" s="671"/>
      <c r="R18" s="672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13" t="s">
        <v>214</v>
      </c>
      <c r="F19" s="914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907" t="s">
        <v>215</v>
      </c>
      <c r="O19" s="908"/>
      <c r="P19" s="908"/>
      <c r="Q19" s="908"/>
      <c r="R19" s="909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13" t="s">
        <v>216</v>
      </c>
      <c r="F20" s="914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15" t="s">
        <v>285</v>
      </c>
      <c r="O20" s="916"/>
      <c r="P20" s="916"/>
      <c r="Q20" s="916"/>
      <c r="R20" s="917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13" t="s">
        <v>217</v>
      </c>
      <c r="F21" s="914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18"/>
      <c r="O21" s="919"/>
      <c r="P21" s="919"/>
      <c r="Q21" s="919"/>
      <c r="R21" s="920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13" t="s">
        <v>218</v>
      </c>
      <c r="F22" s="914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907" t="s">
        <v>219</v>
      </c>
      <c r="O22" s="908"/>
      <c r="P22" s="908"/>
      <c r="Q22" s="908"/>
      <c r="R22" s="909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13" t="s">
        <v>220</v>
      </c>
      <c r="F23" s="914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15" t="s">
        <v>286</v>
      </c>
      <c r="O23" s="916"/>
      <c r="P23" s="916"/>
      <c r="Q23" s="916"/>
      <c r="R23" s="917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13" t="s">
        <v>221</v>
      </c>
      <c r="F24" s="914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18" t="s">
        <v>222</v>
      </c>
      <c r="O24" s="919"/>
      <c r="P24" s="919"/>
      <c r="Q24" s="919"/>
      <c r="R24" s="920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13" t="s">
        <v>223</v>
      </c>
      <c r="F25" s="914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907" t="s">
        <v>84</v>
      </c>
      <c r="O25" s="908"/>
      <c r="P25" s="908"/>
      <c r="Q25" s="908"/>
      <c r="R25" s="909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712" t="s">
        <v>313</v>
      </c>
      <c r="O26" s="713"/>
      <c r="P26" s="713"/>
      <c r="Q26" s="713"/>
      <c r="R26" s="714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907" t="s">
        <v>224</v>
      </c>
      <c r="O27" s="908"/>
      <c r="P27" s="908"/>
      <c r="Q27" s="908"/>
      <c r="R27" s="909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712" t="s">
        <v>304</v>
      </c>
      <c r="O28" s="713"/>
      <c r="P28" s="713"/>
      <c r="Q28" s="713"/>
      <c r="R28" s="714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907" t="s">
        <v>225</v>
      </c>
      <c r="O29" s="908"/>
      <c r="P29" s="908"/>
      <c r="Q29" s="908"/>
      <c r="R29" s="909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712" t="s">
        <v>226</v>
      </c>
      <c r="O30" s="713"/>
      <c r="P30" s="713"/>
      <c r="Q30" s="713"/>
      <c r="R30" s="714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907" t="s">
        <v>227</v>
      </c>
      <c r="O31" s="908"/>
      <c r="P31" s="908"/>
      <c r="Q31" s="908"/>
      <c r="R31" s="909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712" t="s">
        <v>228</v>
      </c>
      <c r="O32" s="713"/>
      <c r="P32" s="713"/>
      <c r="Q32" s="713"/>
      <c r="R32" s="714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712" t="s">
        <v>229</v>
      </c>
      <c r="O33" s="713"/>
      <c r="P33" s="713"/>
      <c r="Q33" s="713"/>
      <c r="R33" s="714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712" t="s">
        <v>230</v>
      </c>
      <c r="O34" s="713"/>
      <c r="P34" s="713"/>
      <c r="Q34" s="713"/>
      <c r="R34" s="714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906"/>
      <c r="F35" s="906"/>
      <c r="G35" s="906"/>
      <c r="H35" s="906"/>
      <c r="I35" s="906"/>
      <c r="J35" s="906"/>
      <c r="K35" s="906"/>
      <c r="L35" s="906"/>
      <c r="N35" s="712" t="s">
        <v>231</v>
      </c>
      <c r="O35" s="713"/>
      <c r="P35" s="713"/>
      <c r="Q35" s="713"/>
      <c r="R35" s="714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906" t="s">
        <v>75</v>
      </c>
      <c r="F36" s="906"/>
      <c r="G36" s="906"/>
      <c r="H36" s="906"/>
      <c r="I36" s="906"/>
      <c r="J36" s="906"/>
      <c r="K36" s="906"/>
      <c r="L36" s="906"/>
      <c r="N36" s="712" t="s">
        <v>232</v>
      </c>
      <c r="O36" s="713"/>
      <c r="P36" s="713"/>
      <c r="Q36" s="713"/>
      <c r="R36" s="714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906" t="s">
        <v>118</v>
      </c>
      <c r="F37" s="906"/>
      <c r="G37" s="906"/>
      <c r="H37" s="906"/>
      <c r="I37" s="906"/>
      <c r="J37" s="906"/>
      <c r="K37" s="906"/>
      <c r="L37" s="906"/>
      <c r="N37" s="712" t="s">
        <v>233</v>
      </c>
      <c r="O37" s="713"/>
      <c r="P37" s="713"/>
      <c r="Q37" s="713"/>
      <c r="R37" s="714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906" t="s">
        <v>77</v>
      </c>
      <c r="F38" s="906"/>
      <c r="G38" s="906"/>
      <c r="H38" s="906"/>
      <c r="I38" s="906"/>
      <c r="J38" s="906"/>
      <c r="K38" s="906"/>
      <c r="L38" s="906"/>
      <c r="N38" s="910" t="s">
        <v>234</v>
      </c>
      <c r="O38" s="911"/>
      <c r="P38" s="911"/>
      <c r="Q38" s="911"/>
      <c r="R38" s="912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906" t="s">
        <v>235</v>
      </c>
      <c r="F39" s="906"/>
      <c r="G39" s="906"/>
      <c r="H39" s="906"/>
      <c r="I39" s="906"/>
      <c r="J39" s="906"/>
      <c r="K39" s="906"/>
      <c r="L39" s="906"/>
      <c r="N39" s="907" t="s">
        <v>86</v>
      </c>
      <c r="O39" s="908"/>
      <c r="P39" s="908"/>
      <c r="Q39" s="908"/>
      <c r="R39" s="909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906" t="s">
        <v>236</v>
      </c>
      <c r="F40" s="906"/>
      <c r="G40" s="906"/>
      <c r="H40" s="906"/>
      <c r="I40" s="906"/>
      <c r="J40" s="906"/>
      <c r="K40" s="906"/>
      <c r="L40" s="906"/>
      <c r="N40" s="712" t="s">
        <v>329</v>
      </c>
      <c r="O40" s="713"/>
      <c r="P40" s="713"/>
      <c r="Q40" s="713"/>
      <c r="R40" s="714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906" t="s">
        <v>80</v>
      </c>
      <c r="F41" s="906"/>
      <c r="G41" s="906"/>
      <c r="H41" s="906"/>
      <c r="I41" s="906"/>
      <c r="J41" s="906"/>
      <c r="K41" s="906"/>
      <c r="L41" s="906"/>
      <c r="N41" s="712" t="s">
        <v>87</v>
      </c>
      <c r="O41" s="713"/>
      <c r="P41" s="713"/>
      <c r="Q41" s="713"/>
      <c r="R41" s="714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712" t="s">
        <v>77</v>
      </c>
      <c r="O42" s="713"/>
      <c r="P42" s="713"/>
      <c r="Q42" s="713"/>
      <c r="R42" s="714"/>
    </row>
    <row r="43" spans="2:18" ht="20.45" customHeight="1" thickBot="1" x14ac:dyDescent="0.35">
      <c r="B43" s="230" t="s">
        <v>31</v>
      </c>
      <c r="C43" s="232">
        <v>101</v>
      </c>
      <c r="D43" s="900" t="s">
        <v>238</v>
      </c>
      <c r="E43" s="901"/>
      <c r="F43" s="901"/>
      <c r="G43" s="901"/>
      <c r="H43" s="901"/>
      <c r="I43" s="901"/>
      <c r="J43" s="901"/>
      <c r="K43" s="901"/>
      <c r="L43" s="901"/>
      <c r="M43" s="902"/>
      <c r="N43" s="903" t="s">
        <v>88</v>
      </c>
      <c r="O43" s="904"/>
      <c r="P43" s="904"/>
      <c r="Q43" s="904"/>
      <c r="R43" s="905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623" t="s">
        <v>199</v>
      </c>
      <c r="E1" s="624"/>
      <c r="F1" s="624"/>
      <c r="G1" s="624"/>
      <c r="H1" s="624"/>
      <c r="I1" s="624"/>
      <c r="J1" s="624"/>
      <c r="K1" s="625"/>
    </row>
    <row r="2" spans="1:11" ht="15" customHeight="1" thickBot="1" x14ac:dyDescent="0.3">
      <c r="A2" s="237" t="s">
        <v>240</v>
      </c>
      <c r="B2" s="238" t="s">
        <v>267</v>
      </c>
      <c r="C2" s="239"/>
      <c r="D2" s="943"/>
      <c r="E2" s="661"/>
      <c r="F2" s="661"/>
      <c r="G2" s="661"/>
      <c r="H2" s="661"/>
      <c r="I2" s="661"/>
      <c r="J2" s="661"/>
      <c r="K2" s="944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2023-11-17T15:05:11Z</cp:lastPrinted>
  <dcterms:created xsi:type="dcterms:W3CDTF">2022-12-23T19:49:11Z</dcterms:created>
  <dcterms:modified xsi:type="dcterms:W3CDTF">2023-11-17T15:05:59Z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