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14vA\"/>
    </mc:Choice>
  </mc:AlternateContent>
  <xr:revisionPtr revIDLastSave="0" documentId="8_{428D46EF-18FC-40B3-92A8-96F6D997C738}" xr6:coauthVersionLast="47" xr6:coauthVersionMax="47" xr10:uidLastSave="{00000000-0000-0000-0000-000000000000}"/>
  <bookViews>
    <workbookView xWindow="-120" yWindow="-120" windowWidth="29040" windowHeight="15840" xr2:uid="{D600CCC1-230B-428C-A9D6-1DEB9D56712A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K48" i="8" s="1"/>
  <c r="H47" i="8"/>
  <c r="K47" i="8" s="1"/>
  <c r="H46" i="8"/>
  <c r="H45" i="8"/>
  <c r="K45" i="8" s="1"/>
  <c r="H44" i="8"/>
  <c r="H43" i="8"/>
  <c r="K43" i="8" s="1"/>
  <c r="H42" i="8"/>
  <c r="K42" i="8" s="1"/>
  <c r="H41" i="8"/>
  <c r="H40" i="8"/>
  <c r="K40" i="8" s="1"/>
  <c r="H39" i="8"/>
  <c r="H38" i="8"/>
  <c r="H37" i="8"/>
  <c r="K37" i="8" s="1"/>
  <c r="H36" i="8"/>
  <c r="H35" i="8"/>
  <c r="K35" i="8" s="1"/>
  <c r="H34" i="8"/>
  <c r="H33" i="8"/>
  <c r="K33" i="8" s="1"/>
  <c r="H32" i="8"/>
  <c r="H31" i="8"/>
  <c r="H30" i="8"/>
  <c r="H29" i="8"/>
  <c r="K29" i="8" s="1"/>
  <c r="H28" i="8"/>
  <c r="K28" i="8" s="1"/>
  <c r="K27" i="8"/>
  <c r="H27" i="8"/>
  <c r="H26" i="8"/>
  <c r="H25" i="8"/>
  <c r="K25" i="8" s="1"/>
  <c r="H24" i="8"/>
  <c r="H23" i="8"/>
  <c r="H22" i="8"/>
  <c r="K22" i="8" s="1"/>
  <c r="H21" i="8"/>
  <c r="H20" i="8"/>
  <c r="K20" i="8" s="1"/>
  <c r="H19" i="8"/>
  <c r="H18" i="8"/>
  <c r="K18" i="8" s="1"/>
  <c r="H17" i="8"/>
  <c r="K17" i="8" s="1"/>
  <c r="H16" i="8"/>
  <c r="K16" i="8" s="1"/>
  <c r="H15" i="8"/>
  <c r="H14" i="8"/>
  <c r="K14" i="8" s="1"/>
  <c r="H13" i="8"/>
  <c r="H12" i="8"/>
  <c r="K12" i="8" s="1"/>
  <c r="H11" i="8"/>
  <c r="K11" i="8" s="1"/>
  <c r="H10" i="8"/>
  <c r="H9" i="8"/>
  <c r="K9" i="8" s="1"/>
  <c r="H8" i="8"/>
  <c r="K8" i="8" s="1"/>
  <c r="H7" i="8"/>
  <c r="H6" i="8"/>
  <c r="C7" i="7" s="1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B23" i="7"/>
  <c r="C22" i="7"/>
  <c r="B22" i="7"/>
  <c r="B21" i="7"/>
  <c r="C20" i="7"/>
  <c r="B20" i="7"/>
  <c r="C19" i="7"/>
  <c r="B19" i="7"/>
  <c r="C18" i="7"/>
  <c r="B18" i="7"/>
  <c r="C17" i="7"/>
  <c r="B17" i="7"/>
  <c r="C16" i="7"/>
  <c r="B16" i="7"/>
  <c r="B15" i="7"/>
  <c r="C14" i="7"/>
  <c r="B14" i="7"/>
  <c r="B13" i="7"/>
  <c r="C12" i="7"/>
  <c r="B12" i="7"/>
  <c r="C11" i="7"/>
  <c r="B11" i="7"/>
  <c r="C10" i="7"/>
  <c r="B10" i="7"/>
  <c r="C9" i="7"/>
  <c r="B9" i="7"/>
  <c r="C8" i="7"/>
  <c r="B8" i="7"/>
  <c r="B7" i="7"/>
  <c r="C4" i="7"/>
  <c r="I42" i="6"/>
  <c r="H42" i="6"/>
  <c r="I41" i="6"/>
  <c r="H41" i="6"/>
  <c r="L41" i="6" s="1"/>
  <c r="I40" i="6"/>
  <c r="M40" i="6" s="1"/>
  <c r="H40" i="6"/>
  <c r="L40" i="6" s="1"/>
  <c r="I39" i="6"/>
  <c r="J39" i="6" s="1"/>
  <c r="H39" i="6"/>
  <c r="I38" i="6"/>
  <c r="M38" i="6" s="1"/>
  <c r="H38" i="6"/>
  <c r="L38" i="6" s="1"/>
  <c r="I37" i="6"/>
  <c r="H37" i="6"/>
  <c r="L37" i="6" s="1"/>
  <c r="I36" i="6"/>
  <c r="J36" i="6" s="1"/>
  <c r="H36" i="6"/>
  <c r="I35" i="6"/>
  <c r="M35" i="6" s="1"/>
  <c r="H35" i="6"/>
  <c r="I34" i="6"/>
  <c r="H34" i="6"/>
  <c r="L34" i="6" s="1"/>
  <c r="I33" i="6"/>
  <c r="M33" i="6" s="1"/>
  <c r="H33" i="6"/>
  <c r="I32" i="6"/>
  <c r="H32" i="6"/>
  <c r="L32" i="6" s="1"/>
  <c r="I31" i="6"/>
  <c r="D32" i="5" s="1"/>
  <c r="H31" i="6"/>
  <c r="I30" i="6"/>
  <c r="M30" i="6" s="1"/>
  <c r="H30" i="6"/>
  <c r="L30" i="6" s="1"/>
  <c r="I29" i="6"/>
  <c r="M29" i="6" s="1"/>
  <c r="H29" i="6"/>
  <c r="I28" i="6"/>
  <c r="H28" i="6"/>
  <c r="C29" i="5" s="1"/>
  <c r="I27" i="6"/>
  <c r="H27" i="6"/>
  <c r="L27" i="6" s="1"/>
  <c r="I26" i="6"/>
  <c r="M26" i="6" s="1"/>
  <c r="H26" i="6"/>
  <c r="L26" i="6" s="1"/>
  <c r="I25" i="6"/>
  <c r="M25" i="6" s="1"/>
  <c r="H25" i="6"/>
  <c r="J24" i="6"/>
  <c r="I24" i="6"/>
  <c r="H24" i="6"/>
  <c r="L24" i="6" s="1"/>
  <c r="J23" i="6"/>
  <c r="I23" i="6"/>
  <c r="H23" i="6"/>
  <c r="L23" i="6" s="1"/>
  <c r="I22" i="6"/>
  <c r="H22" i="6"/>
  <c r="I21" i="6"/>
  <c r="M21" i="6" s="1"/>
  <c r="H21" i="6"/>
  <c r="I20" i="6"/>
  <c r="J20" i="6" s="1"/>
  <c r="H20" i="6"/>
  <c r="I19" i="6"/>
  <c r="H19" i="6"/>
  <c r="L19" i="6" s="1"/>
  <c r="I18" i="6"/>
  <c r="M18" i="6" s="1"/>
  <c r="H18" i="6"/>
  <c r="J17" i="6"/>
  <c r="I17" i="6"/>
  <c r="H17" i="6"/>
  <c r="L17" i="6" s="1"/>
  <c r="J16" i="6"/>
  <c r="I16" i="6"/>
  <c r="M16" i="6" s="1"/>
  <c r="H16" i="6"/>
  <c r="I15" i="6"/>
  <c r="H15" i="6"/>
  <c r="L15" i="6" s="1"/>
  <c r="I14" i="6"/>
  <c r="H14" i="6"/>
  <c r="L14" i="6" s="1"/>
  <c r="I13" i="6"/>
  <c r="M13" i="6" s="1"/>
  <c r="H13" i="6"/>
  <c r="I12" i="6"/>
  <c r="J12" i="6" s="1"/>
  <c r="H12" i="6"/>
  <c r="I11" i="6"/>
  <c r="H11" i="6"/>
  <c r="L12" i="6" s="1"/>
  <c r="I10" i="6"/>
  <c r="H10" i="6"/>
  <c r="L10" i="6" s="1"/>
  <c r="I9" i="6"/>
  <c r="M9" i="6" s="1"/>
  <c r="H9" i="6"/>
  <c r="I8" i="6"/>
  <c r="H8" i="6"/>
  <c r="C9" i="5" s="1"/>
  <c r="J7" i="6"/>
  <c r="I7" i="6"/>
  <c r="M7" i="6" s="1"/>
  <c r="H7" i="6"/>
  <c r="L7" i="6" s="1"/>
  <c r="J6" i="6"/>
  <c r="I6" i="6"/>
  <c r="H6" i="6"/>
  <c r="B3" i="6"/>
  <c r="P54" i="5" s="1"/>
  <c r="D43" i="5"/>
  <c r="C43" i="5"/>
  <c r="B43" i="5"/>
  <c r="D42" i="5"/>
  <c r="B42" i="5"/>
  <c r="D41" i="5"/>
  <c r="C41" i="5"/>
  <c r="B41" i="5"/>
  <c r="D40" i="5"/>
  <c r="C40" i="5"/>
  <c r="B40" i="5"/>
  <c r="D39" i="5"/>
  <c r="B39" i="5"/>
  <c r="D38" i="5"/>
  <c r="C38" i="5"/>
  <c r="B38" i="5"/>
  <c r="D37" i="5"/>
  <c r="C37" i="5"/>
  <c r="B37" i="5"/>
  <c r="D36" i="5"/>
  <c r="C36" i="5"/>
  <c r="B36" i="5"/>
  <c r="D35" i="5"/>
  <c r="B35" i="5"/>
  <c r="C34" i="5"/>
  <c r="B34" i="5"/>
  <c r="D33" i="5"/>
  <c r="C33" i="5"/>
  <c r="B33" i="5"/>
  <c r="C32" i="5"/>
  <c r="B32" i="5"/>
  <c r="C31" i="5"/>
  <c r="B31" i="5"/>
  <c r="D30" i="5"/>
  <c r="C30" i="5"/>
  <c r="B30" i="5"/>
  <c r="D29" i="5"/>
  <c r="B29" i="5"/>
  <c r="D28" i="5"/>
  <c r="C28" i="5"/>
  <c r="B28" i="5"/>
  <c r="D27" i="5"/>
  <c r="C27" i="5"/>
  <c r="B27" i="5"/>
  <c r="D26" i="5"/>
  <c r="C26" i="5"/>
  <c r="B26" i="5"/>
  <c r="D25" i="5"/>
  <c r="B25" i="5"/>
  <c r="D24" i="5"/>
  <c r="C24" i="5"/>
  <c r="B24" i="5"/>
  <c r="D23" i="5"/>
  <c r="C23" i="5"/>
  <c r="B23" i="5"/>
  <c r="C22" i="5"/>
  <c r="B22" i="5"/>
  <c r="C21" i="5"/>
  <c r="B21" i="5"/>
  <c r="D20" i="5"/>
  <c r="C20" i="5"/>
  <c r="B20" i="5"/>
  <c r="D19" i="5"/>
  <c r="C19" i="5"/>
  <c r="B19" i="5"/>
  <c r="D18" i="5"/>
  <c r="B18" i="5"/>
  <c r="D17" i="5"/>
  <c r="C17" i="5"/>
  <c r="B17" i="5"/>
  <c r="D16" i="5"/>
  <c r="B16" i="5"/>
  <c r="D15" i="5"/>
  <c r="B15" i="5"/>
  <c r="D14" i="5"/>
  <c r="C14" i="5"/>
  <c r="B14" i="5"/>
  <c r="D13" i="5"/>
  <c r="C13" i="5"/>
  <c r="B13" i="5"/>
  <c r="D12" i="5"/>
  <c r="C12" i="5"/>
  <c r="B12" i="5"/>
  <c r="D11" i="5"/>
  <c r="B11" i="5"/>
  <c r="D10" i="5"/>
  <c r="C10" i="5"/>
  <c r="B10" i="5"/>
  <c r="D9" i="5"/>
  <c r="B9" i="5"/>
  <c r="D8" i="5"/>
  <c r="C8" i="5"/>
  <c r="B8" i="5"/>
  <c r="D7" i="5"/>
  <c r="C7" i="5"/>
  <c r="B7" i="5"/>
  <c r="D4" i="5"/>
  <c r="I44" i="4"/>
  <c r="M44" i="4" s="1"/>
  <c r="H44" i="4"/>
  <c r="L44" i="4" s="1"/>
  <c r="I43" i="4"/>
  <c r="J43" i="4" s="1"/>
  <c r="H43" i="4"/>
  <c r="I42" i="4"/>
  <c r="H42" i="4"/>
  <c r="L43" i="4" s="1"/>
  <c r="I41" i="4"/>
  <c r="H41" i="4"/>
  <c r="L41" i="4" s="1"/>
  <c r="I40" i="4"/>
  <c r="M41" i="4" s="1"/>
  <c r="H40" i="4"/>
  <c r="I39" i="4"/>
  <c r="M39" i="4" s="1"/>
  <c r="H39" i="4"/>
  <c r="L38" i="4"/>
  <c r="I38" i="4"/>
  <c r="H38" i="4"/>
  <c r="C39" i="3" s="1"/>
  <c r="I37" i="4"/>
  <c r="J37" i="4" s="1"/>
  <c r="H37" i="4"/>
  <c r="L37" i="4" s="1"/>
  <c r="I36" i="4"/>
  <c r="H36" i="4"/>
  <c r="L36" i="4" s="1"/>
  <c r="I35" i="4"/>
  <c r="D36" i="3" s="1"/>
  <c r="H35" i="4"/>
  <c r="I34" i="4"/>
  <c r="D35" i="3" s="1"/>
  <c r="H34" i="4"/>
  <c r="L35" i="4" s="1"/>
  <c r="I33" i="4"/>
  <c r="H33" i="4"/>
  <c r="L33" i="4" s="1"/>
  <c r="I32" i="4"/>
  <c r="H32" i="4"/>
  <c r="I31" i="4"/>
  <c r="M31" i="4" s="1"/>
  <c r="H31" i="4"/>
  <c r="L32" i="4" s="1"/>
  <c r="I30" i="4"/>
  <c r="J30" i="4" s="1"/>
  <c r="H30" i="4"/>
  <c r="I29" i="4"/>
  <c r="H29" i="4"/>
  <c r="L30" i="4" s="1"/>
  <c r="I28" i="4"/>
  <c r="H28" i="4"/>
  <c r="M27" i="4"/>
  <c r="I27" i="4"/>
  <c r="J27" i="4" s="1"/>
  <c r="H27" i="4"/>
  <c r="I26" i="4"/>
  <c r="H26" i="4"/>
  <c r="L27" i="4" s="1"/>
  <c r="I25" i="4"/>
  <c r="H25" i="4"/>
  <c r="L25" i="4" s="1"/>
  <c r="I24" i="4"/>
  <c r="H24" i="4"/>
  <c r="C25" i="3" s="1"/>
  <c r="I23" i="4"/>
  <c r="H23" i="4"/>
  <c r="I22" i="4"/>
  <c r="J22" i="4" s="1"/>
  <c r="H22" i="4"/>
  <c r="I21" i="4"/>
  <c r="H21" i="4"/>
  <c r="L21" i="4" s="1"/>
  <c r="I20" i="4"/>
  <c r="H20" i="4"/>
  <c r="L20" i="4" s="1"/>
  <c r="I19" i="4"/>
  <c r="H19" i="4"/>
  <c r="J19" i="4" s="1"/>
  <c r="I18" i="4"/>
  <c r="H18" i="4"/>
  <c r="I17" i="4"/>
  <c r="J17" i="4" s="1"/>
  <c r="H17" i="4"/>
  <c r="L16" i="4"/>
  <c r="I16" i="4"/>
  <c r="H16" i="4"/>
  <c r="I15" i="4"/>
  <c r="H15" i="4"/>
  <c r="I14" i="4"/>
  <c r="J14" i="4" s="1"/>
  <c r="H14" i="4"/>
  <c r="L14" i="4" s="1"/>
  <c r="I13" i="4"/>
  <c r="J13" i="4" s="1"/>
  <c r="H13" i="4"/>
  <c r="I12" i="4"/>
  <c r="H12" i="4"/>
  <c r="L12" i="4" s="1"/>
  <c r="I11" i="4"/>
  <c r="D12" i="3" s="1"/>
  <c r="H11" i="4"/>
  <c r="I10" i="4"/>
  <c r="M10" i="4" s="1"/>
  <c r="H10" i="4"/>
  <c r="L11" i="4" s="1"/>
  <c r="I9" i="4"/>
  <c r="H9" i="4"/>
  <c r="L9" i="4" s="1"/>
  <c r="I8" i="4"/>
  <c r="H8" i="4"/>
  <c r="I7" i="4"/>
  <c r="M7" i="4" s="1"/>
  <c r="H7" i="4"/>
  <c r="L8" i="4" s="1"/>
  <c r="I6" i="4"/>
  <c r="J6" i="4" s="1"/>
  <c r="H6" i="4"/>
  <c r="B3" i="4"/>
  <c r="E56" i="3"/>
  <c r="C45" i="3"/>
  <c r="B45" i="3"/>
  <c r="D44" i="3"/>
  <c r="C44" i="3"/>
  <c r="B44" i="3"/>
  <c r="D43" i="3"/>
  <c r="B43" i="3"/>
  <c r="D42" i="3"/>
  <c r="C42" i="3"/>
  <c r="B42" i="3"/>
  <c r="D41" i="3"/>
  <c r="C41" i="3"/>
  <c r="B41" i="3"/>
  <c r="D40" i="3"/>
  <c r="C40" i="3"/>
  <c r="B40" i="3"/>
  <c r="D39" i="3"/>
  <c r="B39" i="3"/>
  <c r="D38" i="3"/>
  <c r="C38" i="3"/>
  <c r="B38" i="3"/>
  <c r="D37" i="3"/>
  <c r="C37" i="3"/>
  <c r="B37" i="3"/>
  <c r="C36" i="3"/>
  <c r="B36" i="3"/>
  <c r="C35" i="3"/>
  <c r="B35" i="3"/>
  <c r="D34" i="3"/>
  <c r="C34" i="3"/>
  <c r="B34" i="3"/>
  <c r="D33" i="3"/>
  <c r="C33" i="3"/>
  <c r="B33" i="3"/>
  <c r="C32" i="3"/>
  <c r="B32" i="3"/>
  <c r="D31" i="3"/>
  <c r="C31" i="3"/>
  <c r="B31" i="3"/>
  <c r="D30" i="3"/>
  <c r="C30" i="3"/>
  <c r="B30" i="3"/>
  <c r="D29" i="3"/>
  <c r="C29" i="3"/>
  <c r="B29" i="3"/>
  <c r="C28" i="3"/>
  <c r="B28" i="3"/>
  <c r="D27" i="3"/>
  <c r="C27" i="3"/>
  <c r="B27" i="3"/>
  <c r="D26" i="3"/>
  <c r="C26" i="3"/>
  <c r="B26" i="3"/>
  <c r="D25" i="3"/>
  <c r="B25" i="3"/>
  <c r="D24" i="3"/>
  <c r="C24" i="3"/>
  <c r="B24" i="3"/>
  <c r="D23" i="3"/>
  <c r="C23" i="3"/>
  <c r="B23" i="3"/>
  <c r="D22" i="3"/>
  <c r="B22" i="3"/>
  <c r="D21" i="3"/>
  <c r="B21" i="3"/>
  <c r="D20" i="3"/>
  <c r="C20" i="3"/>
  <c r="B20" i="3"/>
  <c r="D19" i="3"/>
  <c r="C19" i="3"/>
  <c r="B19" i="3"/>
  <c r="C18" i="3"/>
  <c r="B18" i="3"/>
  <c r="D17" i="3"/>
  <c r="C17" i="3"/>
  <c r="B17" i="3"/>
  <c r="D16" i="3"/>
  <c r="C16" i="3"/>
  <c r="B16" i="3"/>
  <c r="D15" i="3"/>
  <c r="C15" i="3"/>
  <c r="B15" i="3"/>
  <c r="C14" i="3"/>
  <c r="B14" i="3"/>
  <c r="D13" i="3"/>
  <c r="C13" i="3"/>
  <c r="B13" i="3"/>
  <c r="C12" i="3"/>
  <c r="B12" i="3"/>
  <c r="C11" i="3"/>
  <c r="B11" i="3"/>
  <c r="D10" i="3"/>
  <c r="C10" i="3"/>
  <c r="B10" i="3"/>
  <c r="D9" i="3"/>
  <c r="C9" i="3"/>
  <c r="B9" i="3"/>
  <c r="C8" i="3"/>
  <c r="B8" i="3"/>
  <c r="D7" i="3"/>
  <c r="C7" i="3"/>
  <c r="B7" i="3"/>
  <c r="D4" i="3"/>
  <c r="L30" i="2"/>
  <c r="T30" i="2" s="1"/>
  <c r="K30" i="2"/>
  <c r="J30" i="2"/>
  <c r="R30" i="2" s="1"/>
  <c r="L29" i="2"/>
  <c r="K29" i="2"/>
  <c r="S29" i="2" s="1"/>
  <c r="J29" i="2"/>
  <c r="L28" i="2"/>
  <c r="T28" i="2" s="1"/>
  <c r="K28" i="2"/>
  <c r="S28" i="2" s="1"/>
  <c r="J28" i="2"/>
  <c r="R28" i="2" s="1"/>
  <c r="L27" i="2"/>
  <c r="K27" i="2"/>
  <c r="S27" i="2" s="1"/>
  <c r="J27" i="2"/>
  <c r="L26" i="2"/>
  <c r="T26" i="2" s="1"/>
  <c r="K26" i="2"/>
  <c r="J26" i="2"/>
  <c r="R26" i="2" s="1"/>
  <c r="L25" i="2"/>
  <c r="T25" i="2" s="1"/>
  <c r="K25" i="2"/>
  <c r="S25" i="2" s="1"/>
  <c r="J25" i="2"/>
  <c r="L24" i="2"/>
  <c r="T24" i="2" s="1"/>
  <c r="K24" i="2"/>
  <c r="J24" i="2"/>
  <c r="R24" i="2" s="1"/>
  <c r="L23" i="2"/>
  <c r="K23" i="2"/>
  <c r="S23" i="2" s="1"/>
  <c r="J23" i="2"/>
  <c r="R23" i="2" s="1"/>
  <c r="L22" i="2"/>
  <c r="T22" i="2" s="1"/>
  <c r="K22" i="2"/>
  <c r="J22" i="2"/>
  <c r="R22" i="2" s="1"/>
  <c r="L21" i="2"/>
  <c r="K21" i="2"/>
  <c r="S21" i="2" s="1"/>
  <c r="J21" i="2"/>
  <c r="L20" i="2"/>
  <c r="T20" i="2" s="1"/>
  <c r="K20" i="2"/>
  <c r="S20" i="2" s="1"/>
  <c r="J20" i="2"/>
  <c r="R20" i="2" s="1"/>
  <c r="L19" i="2"/>
  <c r="K19" i="2"/>
  <c r="S19" i="2" s="1"/>
  <c r="J19" i="2"/>
  <c r="L18" i="2"/>
  <c r="T18" i="2" s="1"/>
  <c r="K18" i="2"/>
  <c r="J18" i="2"/>
  <c r="R18" i="2" s="1"/>
  <c r="L17" i="2"/>
  <c r="T17" i="2" s="1"/>
  <c r="K17" i="2"/>
  <c r="S17" i="2" s="1"/>
  <c r="J17" i="2"/>
  <c r="L16" i="2"/>
  <c r="T16" i="2" s="1"/>
  <c r="K16" i="2"/>
  <c r="J16" i="2"/>
  <c r="R16" i="2" s="1"/>
  <c r="L15" i="2"/>
  <c r="K15" i="2"/>
  <c r="S15" i="2" s="1"/>
  <c r="J15" i="2"/>
  <c r="R15" i="2" s="1"/>
  <c r="L14" i="2"/>
  <c r="T14" i="2" s="1"/>
  <c r="K14" i="2"/>
  <c r="J14" i="2"/>
  <c r="R14" i="2" s="1"/>
  <c r="L13" i="2"/>
  <c r="K13" i="2"/>
  <c r="S13" i="2" s="1"/>
  <c r="J13" i="2"/>
  <c r="L12" i="2"/>
  <c r="T12" i="2" s="1"/>
  <c r="K12" i="2"/>
  <c r="S12" i="2" s="1"/>
  <c r="J12" i="2"/>
  <c r="R12" i="2" s="1"/>
  <c r="L11" i="2"/>
  <c r="K11" i="2"/>
  <c r="S11" i="2" s="1"/>
  <c r="J11" i="2"/>
  <c r="L10" i="2"/>
  <c r="T10" i="2" s="1"/>
  <c r="K10" i="2"/>
  <c r="J10" i="2"/>
  <c r="R10" i="2" s="1"/>
  <c r="L9" i="2"/>
  <c r="T9" i="2" s="1"/>
  <c r="K9" i="2"/>
  <c r="S9" i="2" s="1"/>
  <c r="J9" i="2"/>
  <c r="L8" i="2"/>
  <c r="T8" i="2" s="1"/>
  <c r="K8" i="2"/>
  <c r="J8" i="2"/>
  <c r="R8" i="2" s="1"/>
  <c r="L7" i="2"/>
  <c r="K7" i="2"/>
  <c r="S7" i="2" s="1"/>
  <c r="J7" i="2"/>
  <c r="R7" i="2" s="1"/>
  <c r="L6" i="2"/>
  <c r="P6" i="2" s="1"/>
  <c r="K6" i="2"/>
  <c r="J6" i="2"/>
  <c r="E30" i="1"/>
  <c r="D30" i="1"/>
  <c r="C30" i="1"/>
  <c r="B30" i="1"/>
  <c r="E29" i="1"/>
  <c r="C29" i="1"/>
  <c r="B29" i="1"/>
  <c r="D28" i="1"/>
  <c r="C28" i="1"/>
  <c r="B28" i="1"/>
  <c r="E27" i="1"/>
  <c r="D27" i="1"/>
  <c r="C27" i="1"/>
  <c r="B27" i="1"/>
  <c r="D26" i="1"/>
  <c r="B26" i="1"/>
  <c r="E25" i="1"/>
  <c r="D25" i="1"/>
  <c r="C25" i="1"/>
  <c r="B25" i="1"/>
  <c r="E24" i="1"/>
  <c r="D24" i="1"/>
  <c r="B24" i="1"/>
  <c r="E23" i="1"/>
  <c r="C23" i="1"/>
  <c r="B23" i="1"/>
  <c r="E22" i="1"/>
  <c r="D22" i="1"/>
  <c r="C22" i="1"/>
  <c r="B22" i="1"/>
  <c r="E21" i="1"/>
  <c r="C21" i="1"/>
  <c r="B21" i="1"/>
  <c r="D20" i="1"/>
  <c r="C20" i="1"/>
  <c r="B20" i="1"/>
  <c r="E19" i="1"/>
  <c r="D19" i="1"/>
  <c r="C19" i="1"/>
  <c r="B19" i="1"/>
  <c r="D18" i="1"/>
  <c r="B18" i="1"/>
  <c r="E17" i="1"/>
  <c r="D17" i="1"/>
  <c r="C17" i="1"/>
  <c r="B17" i="1"/>
  <c r="E16" i="1"/>
  <c r="D16" i="1"/>
  <c r="B16" i="1"/>
  <c r="E15" i="1"/>
  <c r="C15" i="1"/>
  <c r="B15" i="1"/>
  <c r="E14" i="1"/>
  <c r="D14" i="1"/>
  <c r="C14" i="1"/>
  <c r="B14" i="1"/>
  <c r="E13" i="1"/>
  <c r="C13" i="1"/>
  <c r="B13" i="1"/>
  <c r="D12" i="1"/>
  <c r="C12" i="1"/>
  <c r="B12" i="1"/>
  <c r="E11" i="1"/>
  <c r="D11" i="1"/>
  <c r="C11" i="1"/>
  <c r="B11" i="1"/>
  <c r="D10" i="1"/>
  <c r="B10" i="1"/>
  <c r="E9" i="1"/>
  <c r="D9" i="1"/>
  <c r="C9" i="1"/>
  <c r="B9" i="1"/>
  <c r="E8" i="1"/>
  <c r="D8" i="1"/>
  <c r="B8" i="1"/>
  <c r="E7" i="1"/>
  <c r="C7" i="1"/>
  <c r="B7" i="1"/>
  <c r="E6" i="1"/>
  <c r="D6" i="1"/>
  <c r="C6" i="1"/>
  <c r="B6" i="1"/>
  <c r="C4" i="1"/>
  <c r="E10" i="1" l="1"/>
  <c r="E12" i="1"/>
  <c r="E18" i="1"/>
  <c r="E20" i="1"/>
  <c r="E26" i="1"/>
  <c r="E28" i="1"/>
  <c r="S8" i="2"/>
  <c r="R11" i="2"/>
  <c r="T13" i="2"/>
  <c r="S16" i="2"/>
  <c r="R19" i="2"/>
  <c r="T21" i="2"/>
  <c r="S24" i="2"/>
  <c r="R27" i="2"/>
  <c r="T29" i="2"/>
  <c r="D18" i="3"/>
  <c r="C21" i="3"/>
  <c r="J11" i="4"/>
  <c r="L19" i="4"/>
  <c r="M22" i="4"/>
  <c r="J25" i="4"/>
  <c r="L28" i="4"/>
  <c r="J35" i="4"/>
  <c r="M38" i="4"/>
  <c r="M43" i="4"/>
  <c r="C15" i="5"/>
  <c r="C39" i="5"/>
  <c r="M8" i="6"/>
  <c r="L18" i="6"/>
  <c r="L22" i="6"/>
  <c r="L25" i="6"/>
  <c r="J28" i="6"/>
  <c r="J31" i="6"/>
  <c r="M34" i="6"/>
  <c r="M41" i="6"/>
  <c r="C36" i="7"/>
  <c r="C44" i="7"/>
  <c r="K7" i="8"/>
  <c r="K15" i="8"/>
  <c r="K23" i="8"/>
  <c r="K30" i="8"/>
  <c r="K38" i="8"/>
  <c r="K46" i="8"/>
  <c r="D45" i="3"/>
  <c r="M8" i="4"/>
  <c r="M11" i="4"/>
  <c r="L15" i="4"/>
  <c r="M19" i="4"/>
  <c r="M25" i="4"/>
  <c r="M28" i="4"/>
  <c r="M33" i="4"/>
  <c r="L39" i="4"/>
  <c r="C18" i="5"/>
  <c r="D31" i="5"/>
  <c r="C42" i="5"/>
  <c r="J8" i="6"/>
  <c r="J15" i="6"/>
  <c r="M22" i="6"/>
  <c r="L28" i="6"/>
  <c r="L35" i="6"/>
  <c r="L39" i="6"/>
  <c r="J41" i="6"/>
  <c r="K24" i="8"/>
  <c r="K31" i="8"/>
  <c r="K39" i="8"/>
  <c r="O6" i="2"/>
  <c r="R9" i="2"/>
  <c r="T11" i="2"/>
  <c r="S14" i="2"/>
  <c r="R17" i="2"/>
  <c r="T19" i="2"/>
  <c r="S22" i="2"/>
  <c r="R25" i="2"/>
  <c r="T27" i="2"/>
  <c r="S30" i="2"/>
  <c r="D8" i="3"/>
  <c r="D32" i="3"/>
  <c r="C43" i="3"/>
  <c r="M15" i="4"/>
  <c r="M36" i="4"/>
  <c r="D34" i="5"/>
  <c r="L9" i="6"/>
  <c r="L16" i="6"/>
  <c r="J25" i="6"/>
  <c r="L29" i="6"/>
  <c r="M32" i="6"/>
  <c r="L42" i="6"/>
  <c r="C13" i="7"/>
  <c r="C21" i="7"/>
  <c r="K32" i="8"/>
  <c r="D7" i="1"/>
  <c r="D13" i="1"/>
  <c r="D15" i="1"/>
  <c r="D21" i="1"/>
  <c r="D23" i="1"/>
  <c r="D29" i="1"/>
  <c r="D11" i="3"/>
  <c r="C22" i="3"/>
  <c r="J9" i="4"/>
  <c r="M12" i="4"/>
  <c r="L24" i="4"/>
  <c r="J26" i="4"/>
  <c r="J29" i="4"/>
  <c r="J33" i="4"/>
  <c r="C16" i="5"/>
  <c r="D21" i="5"/>
  <c r="L13" i="6"/>
  <c r="J32" i="6"/>
  <c r="M42" i="6"/>
  <c r="K10" i="8"/>
  <c r="K26" i="8"/>
  <c r="K41" i="8"/>
  <c r="D14" i="3"/>
  <c r="L13" i="4"/>
  <c r="M16" i="4"/>
  <c r="M23" i="4"/>
  <c r="C11" i="5"/>
  <c r="C35" i="5"/>
  <c r="J9" i="6"/>
  <c r="L33" i="6"/>
  <c r="C30" i="7"/>
  <c r="C38" i="7"/>
  <c r="C46" i="7"/>
  <c r="K19" i="8"/>
  <c r="K34" i="8"/>
  <c r="M35" i="4"/>
  <c r="C8" i="1"/>
  <c r="C10" i="1"/>
  <c r="C16" i="1"/>
  <c r="C18" i="1"/>
  <c r="C24" i="1"/>
  <c r="C26" i="1"/>
  <c r="T7" i="2"/>
  <c r="S10" i="2"/>
  <c r="R13" i="2"/>
  <c r="T15" i="2"/>
  <c r="S18" i="2"/>
  <c r="R21" i="2"/>
  <c r="T23" i="2"/>
  <c r="S26" i="2"/>
  <c r="R29" i="2"/>
  <c r="D28" i="3"/>
  <c r="L17" i="4"/>
  <c r="M20" i="4"/>
  <c r="M24" i="4"/>
  <c r="J38" i="4"/>
  <c r="J41" i="4"/>
  <c r="D22" i="5"/>
  <c r="C25" i="5"/>
  <c r="M10" i="6"/>
  <c r="M14" i="6"/>
  <c r="M17" i="6"/>
  <c r="L21" i="6"/>
  <c r="M24" i="6"/>
  <c r="L31" i="6"/>
  <c r="J33" i="6"/>
  <c r="M37" i="6"/>
  <c r="J40" i="6"/>
  <c r="C15" i="7"/>
  <c r="C23" i="7"/>
  <c r="K13" i="8"/>
  <c r="K21" i="8"/>
  <c r="K36" i="8"/>
  <c r="K44" i="8"/>
  <c r="M15" i="6"/>
  <c r="L20" i="6"/>
  <c r="M12" i="6"/>
  <c r="J14" i="6"/>
  <c r="M20" i="6"/>
  <c r="J22" i="6"/>
  <c r="M28" i="6"/>
  <c r="J30" i="6"/>
  <c r="M36" i="6"/>
  <c r="J38" i="6"/>
  <c r="M31" i="6"/>
  <c r="M39" i="6"/>
  <c r="J11" i="6"/>
  <c r="J19" i="6"/>
  <c r="J27" i="6"/>
  <c r="J35" i="6"/>
  <c r="M23" i="6"/>
  <c r="L36" i="6"/>
  <c r="L11" i="6"/>
  <c r="L8" i="6"/>
  <c r="M11" i="6"/>
  <c r="J13" i="6"/>
  <c r="M19" i="6"/>
  <c r="J21" i="6"/>
  <c r="M27" i="6"/>
  <c r="J29" i="6"/>
  <c r="J37" i="6"/>
  <c r="J10" i="6"/>
  <c r="J18" i="6"/>
  <c r="J26" i="6"/>
  <c r="J34" i="6"/>
  <c r="J42" i="6"/>
  <c r="J16" i="4"/>
  <c r="J10" i="4"/>
  <c r="M32" i="4"/>
  <c r="J7" i="4"/>
  <c r="L10" i="4"/>
  <c r="M13" i="4"/>
  <c r="J15" i="4"/>
  <c r="L18" i="4"/>
  <c r="M21" i="4"/>
  <c r="J23" i="4"/>
  <c r="L26" i="4"/>
  <c r="M29" i="4"/>
  <c r="J31" i="4"/>
  <c r="L34" i="4"/>
  <c r="M37" i="4"/>
  <c r="J39" i="4"/>
  <c r="L42" i="4"/>
  <c r="M9" i="4"/>
  <c r="L22" i="4"/>
  <c r="J8" i="4"/>
  <c r="J24" i="4"/>
  <c r="M30" i="4"/>
  <c r="J40" i="4"/>
  <c r="L40" i="4"/>
  <c r="L29" i="4"/>
  <c r="J42" i="4"/>
  <c r="L7" i="4"/>
  <c r="J12" i="4"/>
  <c r="M18" i="4"/>
  <c r="J20" i="4"/>
  <c r="L23" i="4"/>
  <c r="M26" i="4"/>
  <c r="J28" i="4"/>
  <c r="L31" i="4"/>
  <c r="M34" i="4"/>
  <c r="J36" i="4"/>
  <c r="M42" i="4"/>
  <c r="J44" i="4"/>
  <c r="M17" i="4"/>
  <c r="M14" i="4"/>
  <c r="J32" i="4"/>
  <c r="J21" i="4"/>
  <c r="J18" i="4"/>
  <c r="J34" i="4"/>
  <c r="M40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<sst xmlns="http://schemas.openxmlformats.org/spreadsheetml/2006/main" count="795" uniqueCount="339">
  <si>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</si>
  <si>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</si>
  <si>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</si>
  <si>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</si>
  <si>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</si>
  <si>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</si>
  <si>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</si>
  <si>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</si>
  <si>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</si>
  <si>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</si>
  <si>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</si>
  <si>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</si>
  <si>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</si>
  <si>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</si>
  <si>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7.375</t>
  </si>
  <si>
    <t xml:space="preserve">LTV/FICO LLPA's:  Applicable for Full documentation </t>
  </si>
  <si>
    <t>Min rate after adjustments is 7.375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</si>
  <si>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</si>
  <si>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</si>
  <si>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</si>
  <si>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</si>
  <si>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</si>
  <si>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</si>
  <si>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</si>
  <si>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</si>
  <si>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</si>
  <si>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</si>
  <si>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</si>
  <si>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</si>
  <si>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</si>
  <si>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</si>
  <si>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</si>
  <si>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</si>
  <si>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</si>
  <si>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</si>
  <si>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</si>
  <si>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</si>
  <si>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</si>
  <si>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</si>
  <si>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</si>
  <si>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</si>
  <si>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t>4800 N Federal HWY Building E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</si>
  <si>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</si>
  <si>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t>Suite 200</t>
  </si>
  <si>
    <r>
      <t>&gt;</t>
    </r>
    <r>
      <rPr>
        <b/>
        <sz val="10"/>
        <rFont val="Arial"/>
        <family val="2"/>
      </rPr>
      <t>$3,000,000 -$3,500,000</t>
    </r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</si>
  <si>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</si>
  <si>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</si>
  <si>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</si>
  <si>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</si>
  <si>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</si>
  <si>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</si>
  <si>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</si>
  <si>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</si>
  <si>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</si>
  <si>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</si>
  <si>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</si>
  <si>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</si>
  <si>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</si>
  <si>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</si>
  <si>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</si>
  <si>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</si>
  <si>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</si>
  <si>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</si>
  <si>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</si>
  <si>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</si>
  <si>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</si>
  <si>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</si>
  <si>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</si>
  <si>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</si>
  <si>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</si>
  <si>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</si>
  <si>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</si>
  <si>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</si>
  <si>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</si>
  <si>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</si>
  <si>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</si>
  <si>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</si>
  <si>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</si>
  <si>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</si>
  <si>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</si>
  <si>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</si>
  <si>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</si>
  <si>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</si>
  <si>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</si>
  <si>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</si>
  <si>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</si>
  <si>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</si>
  <si>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</si>
  <si>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</si>
  <si>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</si>
  <si>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</si>
  <si>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</si>
  <si>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</si>
  <si>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</si>
  <si>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</si>
  <si>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</si>
  <si>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</si>
  <si>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</si>
  <si>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</si>
  <si>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</si>
  <si>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</si>
  <si>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</si>
  <si>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</si>
  <si>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</si>
  <si>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</si>
  <si>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7.499</t>
  </si>
  <si>
    <t>Min rate after adjustments is 7.499 Min Rate for ITIN 8.499%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</si>
  <si>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</si>
  <si>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</si>
  <si>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</si>
  <si>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</si>
  <si>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</si>
  <si>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</si>
  <si>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</si>
  <si>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</si>
  <si>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</si>
  <si>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</si>
  <si>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</si>
  <si>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</si>
  <si>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</si>
  <si>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</si>
  <si>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</si>
  <si>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</si>
  <si>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</si>
  <si>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</si>
  <si>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</si>
  <si>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</si>
  <si>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</si>
  <si>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</si>
  <si>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</si>
  <si>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</si>
  <si>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</si>
  <si>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</si>
  <si>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</si>
  <si>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</si>
  <si>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</si>
  <si>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</si>
  <si>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</si>
  <si>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</si>
  <si>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</si>
  <si>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</si>
  <si>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</si>
  <si>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</si>
  <si>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</si>
  <si>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</si>
  <si>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</si>
  <si>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</si>
  <si>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</si>
  <si>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</si>
  <si>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</si>
  <si>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</si>
  <si>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</si>
  <si>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</si>
  <si>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</si>
  <si>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</si>
  <si>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</si>
  <si>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</si>
  <si>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</si>
  <si>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</si>
  <si>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</si>
  <si>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</si>
  <si>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</si>
  <si>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</si>
  <si>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</si>
  <si>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</si>
  <si>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</si>
  <si>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</si>
  <si>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</si>
  <si>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</si>
  <si>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</si>
  <si>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</si>
  <si>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</si>
  <si>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</si>
  <si>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</si>
  <si>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</si>
  <si>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</si>
  <si>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</si>
  <si>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</si>
  <si>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</si>
  <si>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</si>
  <si>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</si>
  <si>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</si>
  <si>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</si>
  <si>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</si>
  <si>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</si>
  <si>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</si>
  <si>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</si>
  <si>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</si>
  <si>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</si>
  <si>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</si>
  <si>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</si>
  <si>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</si>
  <si>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</si>
  <si>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</si>
  <si>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</si>
  <si>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</si>
  <si>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</si>
  <si>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</si>
  <si>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</si>
  <si>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</si>
  <si>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</si>
  <si>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</si>
  <si>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</si>
  <si>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</si>
  <si>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</si>
  <si>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</si>
  <si>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</si>
  <si>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</si>
  <si>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</si>
  <si>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</si>
  <si>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</si>
  <si>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</si>
  <si>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</si>
  <si>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</si>
  <si>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</si>
  <si>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</si>
  <si>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</si>
  <si>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</si>
  <si>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</si>
  <si>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</si>
  <si>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</si>
  <si>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</si>
  <si>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</si>
  <si>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</si>
  <si>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</si>
  <si>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</si>
  <si>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</si>
  <si>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</si>
  <si>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</si>
  <si>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</si>
  <si>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</si>
  <si>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</si>
  <si>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</si>
  <si>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</si>
  <si>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</si>
  <si>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</si>
  <si>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</si>
  <si>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</si>
  <si>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</si>
  <si>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</si>
  <si>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</si>
  <si>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</si>
  <si>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</si>
  <si>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</si>
  <si>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</si>
  <si>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</si>
  <si>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</si>
  <si>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</si>
  <si>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</si>
  <si>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7.499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</si>
  <si>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</si>
  <si>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</si>
  <si>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</si>
  <si>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</si>
  <si>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</si>
  <si>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</si>
  <si>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</si>
  <si>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</si>
  <si>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</si>
  <si>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</si>
  <si>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</si>
  <si>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</si>
  <si>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</si>
  <si>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</si>
  <si>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</si>
  <si>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</si>
  <si>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</si>
  <si>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</si>
  <si>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</si>
  <si>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</si>
  <si>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</si>
  <si>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</si>
  <si>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</si>
  <si>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</si>
  <si>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</si>
  <si>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</si>
  <si>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</si>
  <si>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</si>
  <si>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</si>
  <si>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</si>
  <si>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</si>
  <si>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</si>
  <si>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</si>
  <si>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</si>
  <si>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</si>
  <si>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</si>
  <si>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</si>
  <si>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</si>
  <si>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</si>
  <si>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</si>
  <si>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</si>
  <si>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</si>
  <si>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</si>
  <si>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</si>
  <si>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</si>
  <si>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</si>
  <si>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</si>
  <si>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</si>
  <si>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</si>
  <si>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</si>
  <si>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</si>
  <si>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</si>
  <si>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</si>
  <si>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</si>
  <si>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</si>
  <si>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</si>
  <si>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</si>
  <si>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</si>
  <si>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</si>
  <si>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</si>
  <si>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</si>
  <si>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</si>
  <si>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</si>
  <si>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</si>
  <si>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</si>
  <si>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</si>
  <si>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</si>
  <si>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</si>
  <si>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</si>
  <si>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</si>
  <si>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</si>
  <si>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</si>
  <si>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</si>
  <si>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</si>
  <si>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</si>
  <si>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</si>
  <si>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</si>
  <si>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</si>
  <si>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</si>
  <si>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</si>
  <si>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</si>
  <si>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</si>
  <si>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</si>
  <si>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</si>
  <si>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</si>
  <si>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</si>
  <si>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</si>
  <si>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</si>
  <si>
    <t>Improved .125-.25(OSB +.30, verus +.475)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</si>
</sst>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0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2" borderId="39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8" fillId="2" borderId="5" xfId="0" applyFont="1" applyFill="1" applyBorder="1"/>
    <xf numFmtId="0" fontId="29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0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1" fillId="0" borderId="0" xfId="0" applyFont="1"/>
    <xf numFmtId="164" fontId="14" fillId="5" borderId="0" xfId="3" applyNumberFormat="1" applyFont="1" applyFill="1" applyAlignment="1">
      <alignment horizontal="center"/>
    </xf>
    <xf numFmtId="164" fontId="32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1" fillId="2" borderId="4" xfId="0" applyFont="1" applyFill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5" borderId="4" xfId="0" applyFont="1" applyFill="1" applyBorder="1"/>
    <xf numFmtId="0" fontId="31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1" fillId="5" borderId="0" xfId="0" applyFont="1" applyFill="1"/>
    <xf numFmtId="0" fontId="31" fillId="2" borderId="0" xfId="0" applyFont="1" applyFill="1"/>
    <xf numFmtId="0" fontId="31" fillId="2" borderId="12" xfId="0" applyFont="1" applyFill="1" applyBorder="1"/>
    <xf numFmtId="0" fontId="35" fillId="4" borderId="11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14" fontId="35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1" fillId="4" borderId="0" xfId="0" applyFont="1" applyFill="1"/>
    <xf numFmtId="0" fontId="31" fillId="4" borderId="12" xfId="0" applyFont="1" applyFill="1" applyBorder="1"/>
    <xf numFmtId="0" fontId="35" fillId="2" borderId="1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1" fillId="2" borderId="16" xfId="0" applyFont="1" applyFill="1" applyBorder="1"/>
    <xf numFmtId="0" fontId="36" fillId="2" borderId="0" xfId="0" applyFont="1" applyFill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31" fillId="4" borderId="8" xfId="0" applyFont="1" applyFill="1" applyBorder="1"/>
    <xf numFmtId="9" fontId="35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8" fillId="5" borderId="7" xfId="1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8" fontId="31" fillId="10" borderId="0" xfId="0" applyNumberFormat="1" applyFont="1" applyFill="1"/>
    <xf numFmtId="0" fontId="38" fillId="5" borderId="23" xfId="0" applyFont="1" applyFill="1" applyBorder="1" applyAlignment="1">
      <alignment horizontal="center" vertical="center" wrapText="1"/>
    </xf>
    <xf numFmtId="0" fontId="34" fillId="0" borderId="23" xfId="0" applyFont="1" applyBorder="1"/>
    <xf numFmtId="164" fontId="31" fillId="0" borderId="23" xfId="0" applyNumberFormat="1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164" fontId="31" fillId="0" borderId="23" xfId="3" applyNumberFormat="1" applyFont="1" applyBorder="1" applyAlignment="1">
      <alignment horizontal="center"/>
    </xf>
    <xf numFmtId="0" fontId="31" fillId="10" borderId="0" xfId="0" applyFont="1" applyFill="1"/>
    <xf numFmtId="10" fontId="39" fillId="0" borderId="16" xfId="0" applyNumberFormat="1" applyFont="1" applyBorder="1" applyAlignment="1">
      <alignment horizontal="center" vertical="center" shrinkToFit="1"/>
    </xf>
    <xf numFmtId="2" fontId="39" fillId="0" borderId="16" xfId="0" applyNumberFormat="1" applyFont="1" applyBorder="1" applyAlignment="1">
      <alignment horizontal="center" vertical="center" shrinkToFit="1"/>
    </xf>
    <xf numFmtId="2" fontId="39" fillId="0" borderId="17" xfId="0" applyNumberFormat="1" applyFont="1" applyBorder="1" applyAlignment="1">
      <alignment horizontal="center" vertical="center" shrinkToFit="1"/>
    </xf>
    <xf numFmtId="0" fontId="38" fillId="5" borderId="16" xfId="0" applyFont="1" applyFill="1" applyBorder="1" applyAlignment="1">
      <alignment horizontal="center" vertical="center" wrapText="1"/>
    </xf>
    <xf numFmtId="0" fontId="34" fillId="0" borderId="16" xfId="0" applyFont="1" applyBorder="1"/>
    <xf numFmtId="164" fontId="31" fillId="0" borderId="16" xfId="0" applyNumberFormat="1" applyFont="1" applyBorder="1" applyAlignment="1">
      <alignment horizontal="center"/>
    </xf>
    <xf numFmtId="164" fontId="31" fillId="0" borderId="16" xfId="3" applyNumberFormat="1" applyFont="1" applyBorder="1" applyAlignment="1">
      <alignment horizontal="center"/>
    </xf>
    <xf numFmtId="0" fontId="40" fillId="2" borderId="16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/>
    </xf>
    <xf numFmtId="164" fontId="31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 wrapText="1"/>
    </xf>
    <xf numFmtId="0" fontId="38" fillId="5" borderId="16" xfId="0" applyFont="1" applyFill="1" applyBorder="1" applyAlignment="1">
      <alignment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164" fontId="39" fillId="0" borderId="16" xfId="0" applyNumberFormat="1" applyFont="1" applyBorder="1" applyAlignment="1">
      <alignment horizontal="center" vertical="top" shrinkToFit="1"/>
    </xf>
    <xf numFmtId="164" fontId="39" fillId="0" borderId="17" xfId="0" applyNumberFormat="1" applyFont="1" applyBorder="1" applyAlignment="1">
      <alignment horizontal="center" vertical="top" shrinkToFit="1"/>
    </xf>
    <xf numFmtId="164" fontId="31" fillId="5" borderId="16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164" fontId="31" fillId="12" borderId="16" xfId="0" applyNumberFormat="1" applyFont="1" applyFill="1" applyBorder="1" applyAlignment="1">
      <alignment horizontal="center"/>
    </xf>
    <xf numFmtId="0" fontId="34" fillId="10" borderId="0" xfId="0" applyFont="1" applyFill="1" applyAlignment="1">
      <alignment vertical="top"/>
    </xf>
    <xf numFmtId="0" fontId="34" fillId="10" borderId="0" xfId="0" applyFont="1" applyFill="1"/>
    <xf numFmtId="0" fontId="31" fillId="10" borderId="0" xfId="0" applyFont="1" applyFill="1" applyAlignment="1">
      <alignment vertical="top"/>
    </xf>
    <xf numFmtId="164" fontId="39" fillId="5" borderId="16" xfId="0" applyNumberFormat="1" applyFont="1" applyFill="1" applyBorder="1" applyAlignment="1">
      <alignment horizontal="center" vertical="top" shrinkToFit="1"/>
    </xf>
    <xf numFmtId="164" fontId="39" fillId="5" borderId="17" xfId="0" applyNumberFormat="1" applyFont="1" applyFill="1" applyBorder="1" applyAlignment="1">
      <alignment horizontal="center" vertical="top" shrinkToFit="1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5" fillId="2" borderId="16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8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164" fontId="31" fillId="5" borderId="16" xfId="0" applyNumberFormat="1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vertical="center"/>
    </xf>
    <xf numFmtId="164" fontId="31" fillId="12" borderId="16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164" fontId="31" fillId="11" borderId="16" xfId="0" applyNumberFormat="1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164" fontId="31" fillId="5" borderId="16" xfId="3" applyNumberFormat="1" applyFont="1" applyFill="1" applyBorder="1" applyAlignment="1">
      <alignment horizontal="center"/>
    </xf>
    <xf numFmtId="0" fontId="35" fillId="2" borderId="50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5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8" fillId="5" borderId="52" xfId="0" applyFont="1" applyFill="1" applyBorder="1" applyAlignment="1">
      <alignment horizontal="center" vertical="center"/>
    </xf>
    <xf numFmtId="167" fontId="38" fillId="5" borderId="42" xfId="1" applyNumberFormat="1" applyFont="1" applyFill="1" applyBorder="1" applyAlignment="1">
      <alignment horizontal="center" vertical="center"/>
    </xf>
    <xf numFmtId="164" fontId="31" fillId="0" borderId="43" xfId="0" applyNumberFormat="1" applyFont="1" applyBorder="1" applyAlignment="1">
      <alignment horizontal="center" vertical="center"/>
    </xf>
    <xf numFmtId="0" fontId="35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5" fillId="2" borderId="16" xfId="0" applyNumberFormat="1" applyFont="1" applyFill="1" applyBorder="1" applyAlignment="1">
      <alignment horizontal="center" vertical="center"/>
    </xf>
    <xf numFmtId="2" fontId="35" fillId="2" borderId="16" xfId="0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9" fontId="35" fillId="4" borderId="17" xfId="0" applyNumberFormat="1" applyFont="1" applyFill="1" applyBorder="1" applyAlignment="1">
      <alignment horizontal="center" vertical="center"/>
    </xf>
    <xf numFmtId="0" fontId="31" fillId="4" borderId="7" xfId="0" applyFont="1" applyFill="1" applyBorder="1"/>
    <xf numFmtId="0" fontId="35" fillId="4" borderId="16" xfId="0" applyFont="1" applyFill="1" applyBorder="1" applyAlignment="1">
      <alignment horizontal="center"/>
    </xf>
    <xf numFmtId="9" fontId="35" fillId="4" borderId="16" xfId="0" applyNumberFormat="1" applyFont="1" applyFill="1" applyBorder="1" applyAlignment="1">
      <alignment horizontal="center"/>
    </xf>
    <xf numFmtId="0" fontId="45" fillId="5" borderId="16" xfId="0" applyFont="1" applyFill="1" applyBorder="1" applyAlignment="1">
      <alignment horizontal="center" vertical="top" wrapText="1"/>
    </xf>
    <xf numFmtId="164" fontId="31" fillId="0" borderId="16" xfId="0" applyNumberFormat="1" applyFont="1" applyBorder="1" applyAlignment="1">
      <alignment vertical="center"/>
    </xf>
    <xf numFmtId="164" fontId="31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vertical="top" shrinkToFit="1"/>
    </xf>
    <xf numFmtId="164" fontId="31" fillId="12" borderId="16" xfId="0" applyNumberFormat="1" applyFont="1" applyFill="1" applyBorder="1" applyAlignment="1">
      <alignment horizontal="right" vertical="center"/>
    </xf>
    <xf numFmtId="164" fontId="31" fillId="11" borderId="17" xfId="0" applyNumberFormat="1" applyFont="1" applyFill="1" applyBorder="1" applyAlignment="1">
      <alignment horizontal="right" vertical="center"/>
    </xf>
    <xf numFmtId="164" fontId="47" fillId="5" borderId="0" xfId="0" applyNumberFormat="1" applyFont="1" applyFill="1" applyAlignment="1">
      <alignment horizontal="center" wrapText="1"/>
    </xf>
    <xf numFmtId="164" fontId="31" fillId="11" borderId="16" xfId="0" applyNumberFormat="1" applyFont="1" applyFill="1" applyBorder="1" applyAlignment="1">
      <alignment horizontal="right" vertical="center"/>
    </xf>
    <xf numFmtId="0" fontId="35" fillId="4" borderId="7" xfId="0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/>
    </xf>
    <xf numFmtId="0" fontId="34" fillId="0" borderId="7" xfId="0" applyFont="1" applyBorder="1"/>
    <xf numFmtId="2" fontId="34" fillId="0" borderId="16" xfId="0" applyNumberFormat="1" applyFont="1" applyBorder="1"/>
    <xf numFmtId="14" fontId="34" fillId="0" borderId="16" xfId="0" quotePrefix="1" applyNumberFormat="1" applyFont="1" applyBorder="1" applyAlignment="1">
      <alignment horizontal="center"/>
    </xf>
    <xf numFmtId="164" fontId="31" fillId="12" borderId="17" xfId="0" applyNumberFormat="1" applyFont="1" applyFill="1" applyBorder="1" applyAlignment="1">
      <alignment horizontal="right" vertic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5" borderId="16" xfId="0" applyFont="1" applyFill="1" applyBorder="1" applyAlignment="1">
      <alignment horizontal="left" vertical="center"/>
    </xf>
    <xf numFmtId="164" fontId="48" fillId="0" borderId="1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/>
    </xf>
    <xf numFmtId="164" fontId="31" fillId="0" borderId="43" xfId="0" applyNumberFormat="1" applyFont="1" applyBorder="1" applyAlignment="1">
      <alignment vertical="center"/>
    </xf>
    <xf numFmtId="164" fontId="31" fillId="11" borderId="44" xfId="0" applyNumberFormat="1" applyFont="1" applyFill="1" applyBorder="1" applyAlignment="1">
      <alignment horizontal="right" vertical="center"/>
    </xf>
    <xf numFmtId="0" fontId="34" fillId="5" borderId="11" xfId="0" applyFont="1" applyFill="1" applyBorder="1"/>
    <xf numFmtId="2" fontId="34" fillId="5" borderId="0" xfId="0" applyNumberFormat="1" applyFont="1" applyFill="1"/>
    <xf numFmtId="14" fontId="34" fillId="5" borderId="0" xfId="0" quotePrefix="1" applyNumberFormat="1" applyFont="1" applyFill="1" applyAlignment="1">
      <alignment horizontal="center"/>
    </xf>
    <xf numFmtId="0" fontId="34" fillId="5" borderId="30" xfId="0" applyFont="1" applyFill="1" applyBorder="1" applyAlignment="1">
      <alignment horizontal="center"/>
    </xf>
    <xf numFmtId="0" fontId="38" fillId="5" borderId="23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1" fillId="5" borderId="11" xfId="0" applyFont="1" applyFill="1" applyBorder="1"/>
    <xf numFmtId="0" fontId="31" fillId="5" borderId="30" xfId="0" applyFont="1" applyFill="1" applyBorder="1"/>
    <xf numFmtId="0" fontId="38" fillId="5" borderId="22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5" borderId="11" xfId="0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38" fillId="0" borderId="46" xfId="0" applyFont="1" applyBorder="1" applyAlignment="1">
      <alignment horizontal="center" vertical="center"/>
    </xf>
    <xf numFmtId="0" fontId="34" fillId="0" borderId="43" xfId="0" applyFont="1" applyBorder="1" applyAlignment="1">
      <alignment vertical="center"/>
    </xf>
    <xf numFmtId="0" fontId="31" fillId="5" borderId="33" xfId="0" applyFont="1" applyFill="1" applyBorder="1"/>
    <xf numFmtId="0" fontId="31" fillId="5" borderId="34" xfId="0" applyFont="1" applyFill="1" applyBorder="1"/>
    <xf numFmtId="0" fontId="31" fillId="5" borderId="48" xfId="0" applyFont="1" applyFill="1" applyBorder="1"/>
    <xf numFmtId="0" fontId="34" fillId="0" borderId="37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37" xfId="0" applyFont="1" applyBorder="1"/>
    <xf numFmtId="164" fontId="31" fillId="0" borderId="37" xfId="0" applyNumberFormat="1" applyFont="1" applyBorder="1" applyAlignment="1">
      <alignment horizontal="right"/>
    </xf>
    <xf numFmtId="0" fontId="31" fillId="0" borderId="37" xfId="0" applyFont="1" applyBorder="1"/>
    <xf numFmtId="0" fontId="31" fillId="0" borderId="38" xfId="0" applyFont="1" applyBorder="1"/>
    <xf numFmtId="0" fontId="34" fillId="0" borderId="0" xfId="0" applyFont="1"/>
    <xf numFmtId="164" fontId="34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1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0" fontId="0" fillId="0" borderId="12" xfId="0" applyBorder="1"/>
    <xf numFmtId="167" fontId="31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1" borderId="16" xfId="0" applyFont="1" applyFill="1" applyBorder="1" applyAlignment="1">
      <alignment horizontal="center" vertical="center"/>
    </xf>
    <xf numFmtId="164" fontId="60" fillId="5" borderId="16" xfId="0" applyNumberFormat="1" applyFont="1" applyFill="1" applyBorder="1" applyAlignment="1">
      <alignment horizontal="center" vertical="center"/>
    </xf>
    <xf numFmtId="164" fontId="57" fillId="12" borderId="16" xfId="3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8" fillId="5" borderId="16" xfId="0" applyNumberFormat="1" applyFont="1" applyFill="1" applyBorder="1" applyAlignment="1">
      <alignment horizontal="center" vertical="center"/>
    </xf>
    <xf numFmtId="164" fontId="60" fillId="5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0" fontId="31" fillId="11" borderId="16" xfId="0" applyFont="1" applyFill="1" applyBorder="1" applyAlignment="1">
      <alignment horizontal="center" vertical="center"/>
    </xf>
    <xf numFmtId="164" fontId="41" fillId="14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41" fillId="15" borderId="16" xfId="0" applyNumberFormat="1" applyFont="1" applyFill="1" applyBorder="1" applyAlignment="1">
      <alignment horizontal="center" vertical="center"/>
    </xf>
    <xf numFmtId="164" fontId="41" fillId="16" borderId="16" xfId="0" applyNumberFormat="1" applyFont="1" applyFill="1" applyBorder="1" applyAlignment="1">
      <alignment horizontal="center" vertical="center"/>
    </xf>
    <xf numFmtId="164" fontId="41" fillId="17" borderId="16" xfId="0" applyNumberFormat="1" applyFont="1" applyFill="1" applyBorder="1" applyAlignment="1">
      <alignment horizontal="center" vertical="center"/>
    </xf>
    <xf numFmtId="169" fontId="39" fillId="0" borderId="16" xfId="0" applyNumberFormat="1" applyFont="1" applyBorder="1" applyAlignment="1">
      <alignment horizontal="center" vertical="top" shrinkToFit="1"/>
    </xf>
    <xf numFmtId="169" fontId="39" fillId="0" borderId="17" xfId="0" applyNumberFormat="1" applyFont="1" applyBorder="1" applyAlignment="1">
      <alignment horizontal="center" vertical="top" shrinkToFit="1"/>
    </xf>
    <xf numFmtId="164" fontId="41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1" fillId="5" borderId="16" xfId="4" applyNumberFormat="1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/>
    </xf>
    <xf numFmtId="43" fontId="28" fillId="4" borderId="16" xfId="1" applyFont="1" applyFill="1" applyBorder="1" applyAlignment="1">
      <alignment horizontal="center"/>
    </xf>
    <xf numFmtId="43" fontId="28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1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64" fontId="31" fillId="14" borderId="16" xfId="0" applyNumberFormat="1" applyFont="1" applyFill="1" applyBorder="1" applyAlignment="1">
      <alignment horizontal="center"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164" fontId="31" fillId="0" borderId="16" xfId="5" applyNumberFormat="1" applyFont="1" applyFill="1" applyBorder="1" applyAlignment="1">
      <alignment horizontal="center" vertical="center"/>
    </xf>
    <xf numFmtId="0" fontId="54" fillId="0" borderId="50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7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1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0" fontId="56" fillId="0" borderId="47" xfId="0" applyFont="1" applyBorder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6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6" fillId="0" borderId="51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0" fontId="67" fillId="11" borderId="0" xfId="0" applyFont="1" applyFill="1"/>
    <xf numFmtId="164" fontId="31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11" borderId="0" xfId="0" applyNumberFormat="1" applyFont="1" applyFill="1"/>
    <xf numFmtId="0" fontId="69" fillId="5" borderId="50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1" fillId="12" borderId="16" xfId="0" applyFont="1" applyFill="1" applyBorder="1" applyAlignment="1">
      <alignment horizontal="center" vertical="center"/>
    </xf>
    <xf numFmtId="0" fontId="56" fillId="5" borderId="47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7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7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6" fillId="0" borderId="31" xfId="0" applyNumberFormat="1" applyFont="1" applyBorder="1" applyAlignment="1">
      <alignment horizontal="center"/>
    </xf>
    <xf numFmtId="2" fontId="66" fillId="0" borderId="31" xfId="0" applyNumberFormat="1" applyFont="1" applyBorder="1" applyAlignment="1">
      <alignment horizontal="center"/>
    </xf>
    <xf numFmtId="0" fontId="67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9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16" xfId="0" applyFont="1" applyBorder="1"/>
    <xf numFmtId="2" fontId="34" fillId="0" borderId="16" xfId="0" applyNumberFormat="1" applyFont="1" applyBorder="1" applyAlignment="1">
      <alignment horizontal="center"/>
    </xf>
    <xf numFmtId="14" fontId="34" fillId="0" borderId="16" xfId="0" quotePrefix="1" applyNumberFormat="1" applyFont="1" applyBorder="1" applyAlignment="1">
      <alignment horizontal="center"/>
    </xf>
    <xf numFmtId="0" fontId="49" fillId="19" borderId="0" xfId="0" applyFont="1" applyFill="1"/>
    <xf numFmtId="0" fontId="49" fillId="0" borderId="6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1" xfId="0" applyFont="1" applyBorder="1"/>
    <xf numFmtId="0" fontId="34" fillId="0" borderId="58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49" fillId="19" borderId="34" xfId="0" applyFont="1" applyFill="1" applyBorder="1"/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1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5" fillId="4" borderId="16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8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1" fillId="19" borderId="16" xfId="0" applyNumberFormat="1" applyFont="1" applyFill="1" applyBorder="1" applyAlignment="1">
      <alignment horizontal="center"/>
    </xf>
    <xf numFmtId="2" fontId="39" fillId="5" borderId="16" xfId="0" applyNumberFormat="1" applyFont="1" applyFill="1" applyBorder="1" applyAlignment="1">
      <alignment horizontal="center" vertical="center" shrinkToFit="1"/>
    </xf>
    <xf numFmtId="164" fontId="39" fillId="5" borderId="16" xfId="0" applyNumberFormat="1" applyFont="1" applyFill="1" applyBorder="1" applyAlignment="1">
      <alignment horizontal="center" vertical="center" shrinkToFit="1"/>
    </xf>
    <xf numFmtId="164" fontId="39" fillId="5" borderId="17" xfId="0" applyNumberFormat="1" applyFont="1" applyFill="1" applyBorder="1" applyAlignment="1">
      <alignment horizontal="center" vertical="center" shrinkToFit="1"/>
    </xf>
    <xf numFmtId="2" fontId="39" fillId="5" borderId="17" xfId="0" applyNumberFormat="1" applyFont="1" applyFill="1" applyBorder="1" applyAlignment="1">
      <alignment horizontal="center" vertical="center" shrinkToFit="1"/>
    </xf>
    <xf numFmtId="0" fontId="34" fillId="0" borderId="44" xfId="0" applyFont="1" applyBorder="1" applyAlignment="1">
      <alignment horizontal="center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51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5" fillId="5" borderId="50" xfId="0" applyFont="1" applyFill="1" applyBorder="1" applyAlignment="1">
      <alignment vertical="center"/>
    </xf>
    <xf numFmtId="0" fontId="34" fillId="5" borderId="26" xfId="0" applyFont="1" applyFill="1" applyBorder="1" applyAlignment="1">
      <alignment vertical="center"/>
    </xf>
    <xf numFmtId="164" fontId="31" fillId="5" borderId="26" xfId="0" applyNumberFormat="1" applyFont="1" applyFill="1" applyBorder="1" applyAlignment="1">
      <alignment vertical="center"/>
    </xf>
    <xf numFmtId="164" fontId="31" fillId="5" borderId="46" xfId="0" applyNumberFormat="1" applyFont="1" applyFill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75" fillId="5" borderId="47" xfId="0" applyFont="1" applyFill="1" applyBorder="1" applyAlignment="1">
      <alignment vertical="center"/>
    </xf>
    <xf numFmtId="0" fontId="34" fillId="5" borderId="0" xfId="0" applyFont="1" applyFill="1" applyAlignment="1">
      <alignment vertical="center"/>
    </xf>
    <xf numFmtId="164" fontId="31" fillId="5" borderId="0" xfId="0" applyNumberFormat="1" applyFont="1" applyFill="1" applyAlignment="1">
      <alignment vertical="center"/>
    </xf>
    <xf numFmtId="164" fontId="31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9" fillId="0" borderId="5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75" fillId="5" borderId="47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7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4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4" fillId="11" borderId="58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0" fontId="79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24" fillId="21" borderId="47" xfId="0" applyFont="1" applyFill="1" applyBorder="1" applyAlignment="1">
      <alignment horizontal="center"/>
    </xf>
    <xf numFmtId="0" fontId="24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EFFD0E11-86D2-4115-BAE4-D7211E26D08D}"/>
    <cellStyle name="Percent" xfId="2" builtinId="5"/>
    <cellStyle name="Percent 2" xfId="5" xr:uid="{9728F7C8-741E-46EE-B58D-2F899BF56F7F}"/>
    <cellStyle name="Percent 2 4" xfId="3" xr:uid="{F6F7EB80-FCDC-4E00-BE09-EFAD84AEC71D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0E6E6BA7-48D3-4607-9809-44207708B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7971FAF-BEC3-40CA-BF8A-84994A5A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7537E79-9ED3-4CC5-9673-D3E42B60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A7DF9B0A-8C70-4A38-8FAD-F8071A5C6816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73387C63-0D2B-436E-A622-BB0050408ED9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9D94D38C-E92F-0F49-2B00-527A758B42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B7D7A698-FBCB-3133-BAF8-C26FEECDB82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40BDC288-1DA4-4BAA-86C7-A0E4CFF9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1.xlsm" TargetMode="External"/><Relationship Id="rId1" Type="http://schemas.openxmlformats.org/officeDocument/2006/relationships/externalLinkPath" Target="https://usmtg-my.sharepoint.com/personal/mpmorgan_usmtg_com/Documents/RatesheetModel/Delegated%20Ratesheet%20Model%20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4CE31-E2E7-431E-BD07-7019D720F939}">
  <sheetPr published="0" codeName="Sheet1">
    <tabColor rgb="FFFF0000"/>
    <pageSetUpPr fitToPage="1"/>
  </sheetPr>
  <dimension ref="B2:X46"/>
  <sheetViews>
    <sheetView tabSelected="1" zoomScaleNormal="100" workbookViewId="0">
      <selection activeCell="N25" sqref="N25:Q2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45274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7.375</v>
      </c>
      <c r="C6" s="34">
        <f>'Flex Supreme Pricer'!J6</f>
        <v>100.625</v>
      </c>
      <c r="D6" s="34">
        <f>'Flex Supreme Pricer'!K6</f>
        <v>100.5</v>
      </c>
      <c r="E6" s="35">
        <f>'Flex Supreme Pricer'!L6</f>
        <v>100.375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7.5</v>
      </c>
      <c r="C7" s="34">
        <f>'Flex Supreme Pricer'!J7</f>
        <v>101</v>
      </c>
      <c r="D7" s="34">
        <f>'Flex Supreme Pricer'!K7</f>
        <v>100.875</v>
      </c>
      <c r="E7" s="35">
        <f>'Flex Supreme Pricer'!L7</f>
        <v>100.75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7.625</v>
      </c>
      <c r="C8" s="34">
        <f>'Flex Supreme Pricer'!J8</f>
        <v>101.375</v>
      </c>
      <c r="D8" s="34">
        <f>'Flex Supreme Pricer'!K8</f>
        <v>101.25</v>
      </c>
      <c r="E8" s="35">
        <f>'Flex Supreme Pricer'!L8</f>
        <v>101.125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7.75</v>
      </c>
      <c r="C9" s="34">
        <f>'Flex Supreme Pricer'!J9</f>
        <v>101.75</v>
      </c>
      <c r="D9" s="34">
        <f>'Flex Supreme Pricer'!K9</f>
        <v>101.625</v>
      </c>
      <c r="E9" s="35">
        <f>'Flex Supreme Pricer'!L9</f>
        <v>101.5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7.875</v>
      </c>
      <c r="C10" s="34">
        <f>'Flex Supreme Pricer'!J10</f>
        <v>102.125</v>
      </c>
      <c r="D10" s="34">
        <f>'Flex Supreme Pricer'!K10</f>
        <v>102</v>
      </c>
      <c r="E10" s="35">
        <f>'Flex Supreme Pricer'!L10</f>
        <v>101.875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8</v>
      </c>
      <c r="C11" s="34">
        <f>'Flex Supreme Pricer'!J11</f>
        <v>102.5</v>
      </c>
      <c r="D11" s="34">
        <f>'Flex Supreme Pricer'!K11</f>
        <v>102.375</v>
      </c>
      <c r="E11" s="35">
        <f>'Flex Supreme Pricer'!L11</f>
        <v>102.25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8.125</v>
      </c>
      <c r="C12" s="34">
        <f>'Flex Supreme Pricer'!J12</f>
        <v>102.875</v>
      </c>
      <c r="D12" s="34">
        <f>'Flex Supreme Pricer'!K12</f>
        <v>102.75</v>
      </c>
      <c r="E12" s="35">
        <f>'Flex Supreme Pricer'!L12</f>
        <v>102.625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8.25</v>
      </c>
      <c r="C13" s="34">
        <f>'Flex Supreme Pricer'!J13</f>
        <v>103.25</v>
      </c>
      <c r="D13" s="34">
        <f>'Flex Supreme Pricer'!K13</f>
        <v>103.125</v>
      </c>
      <c r="E13" s="35">
        <f>'Flex Supreme Pricer'!L13</f>
        <v>103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8.375</v>
      </c>
      <c r="C14" s="34">
        <f>'Flex Supreme Pricer'!J14</f>
        <v>103.625</v>
      </c>
      <c r="D14" s="34">
        <f>'Flex Supreme Pricer'!K14</f>
        <v>103.5</v>
      </c>
      <c r="E14" s="35">
        <f>'Flex Supreme Pricer'!L14</f>
        <v>103.375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8.5</v>
      </c>
      <c r="C15" s="34">
        <f>'Flex Supreme Pricer'!J15</f>
        <v>104</v>
      </c>
      <c r="D15" s="34">
        <f>'Flex Supreme Pricer'!K15</f>
        <v>103.875</v>
      </c>
      <c r="E15" s="35">
        <f>'Flex Supreme Pricer'!L15</f>
        <v>103.75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8.625</v>
      </c>
      <c r="C16" s="34">
        <f>'Flex Supreme Pricer'!J16</f>
        <v>104.375</v>
      </c>
      <c r="D16" s="34">
        <f>'Flex Supreme Pricer'!K16</f>
        <v>104.25</v>
      </c>
      <c r="E16" s="35">
        <f>'Flex Supreme Pricer'!L16</f>
        <v>104.125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8.75</v>
      </c>
      <c r="C17" s="34">
        <f>'Flex Supreme Pricer'!J17</f>
        <v>104.75</v>
      </c>
      <c r="D17" s="34">
        <f>'Flex Supreme Pricer'!K17</f>
        <v>104.625</v>
      </c>
      <c r="E17" s="35">
        <f>'Flex Supreme Pricer'!L17</f>
        <v>104.5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8.875</v>
      </c>
      <c r="C18" s="34">
        <f>'Flex Supreme Pricer'!J18</f>
        <v>105.125</v>
      </c>
      <c r="D18" s="34">
        <f>'Flex Supreme Pricer'!K18</f>
        <v>105</v>
      </c>
      <c r="E18" s="35">
        <f>'Flex Supreme Pricer'!L18</f>
        <v>104.875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9</v>
      </c>
      <c r="C19" s="34">
        <f>'Flex Supreme Pricer'!J19</f>
        <v>105.5</v>
      </c>
      <c r="D19" s="34">
        <f>'Flex Supreme Pricer'!K19</f>
        <v>105.375</v>
      </c>
      <c r="E19" s="35">
        <f>'Flex Supreme Pricer'!L19</f>
        <v>105.25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9.125</v>
      </c>
      <c r="C20" s="34">
        <f>'Flex Supreme Pricer'!J20</f>
        <v>105.875</v>
      </c>
      <c r="D20" s="34">
        <f>'Flex Supreme Pricer'!K20</f>
        <v>105.75</v>
      </c>
      <c r="E20" s="35">
        <f>'Flex Supreme Pricer'!L20</f>
        <v>105.625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9.25</v>
      </c>
      <c r="C21" s="34">
        <f>'Flex Supreme Pricer'!J21</f>
        <v>106.25</v>
      </c>
      <c r="D21" s="34">
        <f>'Flex Supreme Pricer'!K21</f>
        <v>106.125</v>
      </c>
      <c r="E21" s="35">
        <f>'Flex Supreme Pricer'!L21</f>
        <v>106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9.375</v>
      </c>
      <c r="C22" s="34">
        <f>'Flex Supreme Pricer'!J22</f>
        <v>106.625</v>
      </c>
      <c r="D22" s="34">
        <f>'Flex Supreme Pricer'!K22</f>
        <v>106.5</v>
      </c>
      <c r="E22" s="35">
        <f>'Flex Supreme Pricer'!L22</f>
        <v>106.375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9.5</v>
      </c>
      <c r="C23" s="34">
        <f>'Flex Supreme Pricer'!J23</f>
        <v>107</v>
      </c>
      <c r="D23" s="34">
        <f>'Flex Supreme Pricer'!K23</f>
        <v>106.875</v>
      </c>
      <c r="E23" s="35">
        <f>'Flex Supreme Pricer'!L23</f>
        <v>106.75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9.625</v>
      </c>
      <c r="C24" s="34">
        <f>'Flex Supreme Pricer'!J24</f>
        <v>107.375</v>
      </c>
      <c r="D24" s="34">
        <f>'Flex Supreme Pricer'!K24</f>
        <v>107.25</v>
      </c>
      <c r="E24" s="35">
        <f>'Flex Supreme Pricer'!L24</f>
        <v>107.125</v>
      </c>
      <c r="F24" s="36"/>
      <c r="G24" s="60" t="s">
        <v>38</v>
      </c>
      <c r="H24" s="61"/>
      <c r="I24" s="6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9.75</v>
      </c>
      <c r="C25" s="34">
        <f>'Flex Supreme Pricer'!J25</f>
        <v>107.75</v>
      </c>
      <c r="D25" s="34">
        <f>'Flex Supreme Pricer'!K25</f>
        <v>107.625</v>
      </c>
      <c r="E25" s="35">
        <f>'Flex Supreme Pricer'!L25</f>
        <v>107.5</v>
      </c>
      <c r="F25" s="36"/>
      <c r="G25" s="60" t="s">
        <v>39</v>
      </c>
      <c r="H25" s="61"/>
      <c r="I25" s="6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9.875</v>
      </c>
      <c r="C26" s="34">
        <f>'Flex Supreme Pricer'!J26</f>
        <v>108.125</v>
      </c>
      <c r="D26" s="34">
        <f>'Flex Supreme Pricer'!K26</f>
        <v>108</v>
      </c>
      <c r="E26" s="35">
        <f>'Flex Supreme Pricer'!L26</f>
        <v>107.875</v>
      </c>
      <c r="F26" s="36"/>
      <c r="G26" s="60" t="s">
        <v>40</v>
      </c>
      <c r="H26" s="61"/>
      <c r="I26" s="6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89" t="s">
        <v>41</v>
      </c>
      <c r="U26" s="90"/>
      <c r="V26" s="90"/>
      <c r="W26" s="90"/>
      <c r="X26" s="91"/>
    </row>
    <row r="27" spans="2:24" x14ac:dyDescent="0.25">
      <c r="B27" s="33">
        <f>'Flex Supreme Pricer'!A27</f>
        <v>10</v>
      </c>
      <c r="C27" s="34">
        <f>'Flex Supreme Pricer'!J27</f>
        <v>108.5</v>
      </c>
      <c r="D27" s="34">
        <f>'Flex Supreme Pricer'!K27</f>
        <v>108.375</v>
      </c>
      <c r="E27" s="35">
        <f>'Flex Supreme Pricer'!L27</f>
        <v>108.25</v>
      </c>
      <c r="F27" s="36"/>
      <c r="G27" s="60" t="s">
        <v>42</v>
      </c>
      <c r="H27" s="61"/>
      <c r="I27" s="6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2" t="s">
        <v>43</v>
      </c>
      <c r="U27" s="93"/>
      <c r="V27" s="93"/>
      <c r="W27" s="93"/>
      <c r="X27" s="94"/>
    </row>
    <row r="28" spans="2:24" x14ac:dyDescent="0.25">
      <c r="B28" s="33">
        <f>'Flex Supreme Pricer'!A28</f>
        <v>10.125</v>
      </c>
      <c r="C28" s="34">
        <f>'Flex Supreme Pricer'!J28</f>
        <v>108.875</v>
      </c>
      <c r="D28" s="34">
        <f>'Flex Supreme Pricer'!K28</f>
        <v>108.75</v>
      </c>
      <c r="E28" s="35">
        <f>'Flex Supreme Pricer'!L28</f>
        <v>108.625</v>
      </c>
      <c r="F28" s="36"/>
      <c r="G28" s="95" t="s">
        <v>44</v>
      </c>
      <c r="H28" s="96"/>
      <c r="I28" s="96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2" t="s">
        <v>45</v>
      </c>
      <c r="U28" s="93"/>
      <c r="V28" s="93"/>
      <c r="W28" s="93"/>
      <c r="X28" s="94"/>
    </row>
    <row r="29" spans="2:24" x14ac:dyDescent="0.25">
      <c r="B29" s="33">
        <f>'Flex Supreme Pricer'!A29</f>
        <v>10.25</v>
      </c>
      <c r="C29" s="34">
        <f>'Flex Supreme Pricer'!J29</f>
        <v>109.25</v>
      </c>
      <c r="D29" s="34">
        <f>'Flex Supreme Pricer'!K29</f>
        <v>109.125</v>
      </c>
      <c r="E29" s="35">
        <f>'Flex Supreme Pricer'!L29</f>
        <v>109</v>
      </c>
      <c r="F29" s="36"/>
      <c r="G29" s="97" t="s">
        <v>46</v>
      </c>
      <c r="H29" s="98"/>
      <c r="I29" s="98"/>
      <c r="J29" s="98"/>
      <c r="K29" s="98"/>
      <c r="L29" s="98"/>
      <c r="M29" s="98"/>
      <c r="N29" s="98"/>
      <c r="O29" s="98"/>
      <c r="P29" s="99"/>
      <c r="Q29" s="99"/>
      <c r="R29" s="100"/>
      <c r="S29" s="36"/>
      <c r="T29" s="92" t="s">
        <v>47</v>
      </c>
      <c r="U29" s="93"/>
      <c r="V29" s="93"/>
      <c r="W29" s="93"/>
      <c r="X29" s="94"/>
    </row>
    <row r="30" spans="2:24" ht="15.75" thickBot="1" x14ac:dyDescent="0.3">
      <c r="B30" s="33">
        <f>'Flex Supreme Pricer'!A30</f>
        <v>10.375</v>
      </c>
      <c r="C30" s="101">
        <f>'Flex Supreme Pricer'!J30</f>
        <v>109.625</v>
      </c>
      <c r="D30" s="101">
        <f>'Flex Supreme Pricer'!K30</f>
        <v>109.5</v>
      </c>
      <c r="E30" s="102">
        <f>'Flex Supreme Pricer'!L30</f>
        <v>109.375</v>
      </c>
      <c r="F30" s="36"/>
      <c r="G30" s="103" t="s">
        <v>48</v>
      </c>
      <c r="H30" s="104"/>
      <c r="I30" s="104"/>
      <c r="J30" s="105">
        <v>-0.25</v>
      </c>
      <c r="K30" s="105">
        <v>-0.25</v>
      </c>
      <c r="L30" s="105">
        <v>-0.25</v>
      </c>
      <c r="M30" s="105">
        <v>-0.625</v>
      </c>
      <c r="N30" s="105">
        <v>-0.875</v>
      </c>
      <c r="O30" s="105">
        <v>-1.625</v>
      </c>
      <c r="P30" s="105">
        <v>-2.75</v>
      </c>
      <c r="Q30" s="63" t="s">
        <v>18</v>
      </c>
      <c r="R30" s="64" t="s">
        <v>18</v>
      </c>
      <c r="S30" s="36"/>
      <c r="T30" s="92" t="s">
        <v>49</v>
      </c>
      <c r="U30" s="93"/>
      <c r="V30" s="93"/>
      <c r="W30" s="93"/>
      <c r="X30" s="94"/>
    </row>
    <row r="31" spans="2:24" ht="15.75" thickBot="1" x14ac:dyDescent="0.3">
      <c r="B31" s="106" t="s">
        <v>50</v>
      </c>
      <c r="C31" s="107"/>
      <c r="D31" s="107"/>
      <c r="E31" s="108"/>
      <c r="F31" s="36"/>
      <c r="G31" s="109" t="s">
        <v>51</v>
      </c>
      <c r="H31" s="110"/>
      <c r="I31" s="110"/>
      <c r="J31" s="105">
        <v>-1.375</v>
      </c>
      <c r="K31" s="105">
        <v>-1.5</v>
      </c>
      <c r="L31" s="105">
        <v>-1.625</v>
      </c>
      <c r="M31" s="105">
        <v>-1.75</v>
      </c>
      <c r="N31" s="105">
        <v>-1.875</v>
      </c>
      <c r="O31" s="105">
        <v>-2</v>
      </c>
      <c r="P31" s="105">
        <v>-2.125</v>
      </c>
      <c r="Q31" s="63" t="s">
        <v>18</v>
      </c>
      <c r="R31" s="64" t="s">
        <v>18</v>
      </c>
      <c r="S31" s="36"/>
      <c r="T31" s="111" t="s">
        <v>52</v>
      </c>
      <c r="U31" s="112"/>
      <c r="V31" s="112"/>
      <c r="W31" s="112"/>
      <c r="X31" s="113"/>
    </row>
    <row r="32" spans="2:24" ht="15.75" thickBot="1" x14ac:dyDescent="0.3">
      <c r="B32" s="114" t="s">
        <v>53</v>
      </c>
      <c r="C32" s="115"/>
      <c r="D32" s="116">
        <v>150000</v>
      </c>
      <c r="E32" s="117"/>
      <c r="F32" s="36"/>
      <c r="G32" s="118" t="s">
        <v>54</v>
      </c>
      <c r="H32" s="119"/>
      <c r="I32" s="119"/>
      <c r="J32" s="105">
        <v>-0.125</v>
      </c>
      <c r="K32" s="105">
        <v>-0.25</v>
      </c>
      <c r="L32" s="105">
        <v>-0.25</v>
      </c>
      <c r="M32" s="105">
        <v>-0.375</v>
      </c>
      <c r="N32" s="105">
        <v>-0.375</v>
      </c>
      <c r="O32" s="105">
        <v>-0.375</v>
      </c>
      <c r="P32" s="105">
        <v>-0.375</v>
      </c>
      <c r="Q32" s="63" t="s">
        <v>18</v>
      </c>
      <c r="R32" s="64" t="s">
        <v>18</v>
      </c>
      <c r="S32" s="36"/>
      <c r="T32" s="120" t="s">
        <v>55</v>
      </c>
      <c r="U32" s="121"/>
      <c r="V32" s="121"/>
      <c r="W32" s="121"/>
      <c r="X32" s="122"/>
    </row>
    <row r="33" spans="2:24" ht="15.75" thickBot="1" x14ac:dyDescent="0.3">
      <c r="B33" s="123" t="s">
        <v>56</v>
      </c>
      <c r="C33" s="124"/>
      <c r="D33" s="125">
        <v>3500000</v>
      </c>
      <c r="E33" s="126"/>
      <c r="F33" s="36"/>
      <c r="G33" s="118" t="s">
        <v>57</v>
      </c>
      <c r="H33" s="119"/>
      <c r="I33" s="119"/>
      <c r="J33" s="105">
        <v>-0.75</v>
      </c>
      <c r="K33" s="105">
        <v>-0.75</v>
      </c>
      <c r="L33" s="105">
        <v>-0.875</v>
      </c>
      <c r="M33" s="105">
        <v>-1</v>
      </c>
      <c r="N33" s="105">
        <v>-1.125</v>
      </c>
      <c r="O33" s="105">
        <v>-1.25</v>
      </c>
      <c r="P33" s="127" t="s">
        <v>18</v>
      </c>
      <c r="Q33" s="63" t="s">
        <v>18</v>
      </c>
      <c r="R33" s="64" t="s">
        <v>18</v>
      </c>
      <c r="S33" s="36"/>
      <c r="T33" s="128" t="s">
        <v>58</v>
      </c>
      <c r="U33" s="129"/>
      <c r="V33" s="129"/>
      <c r="W33" s="129"/>
      <c r="X33" s="130"/>
    </row>
    <row r="34" spans="2:24" ht="15.75" thickBot="1" x14ac:dyDescent="0.3">
      <c r="B34" s="131" t="s">
        <v>59</v>
      </c>
      <c r="C34" s="132"/>
      <c r="D34" s="132"/>
      <c r="E34" s="133"/>
      <c r="F34" s="36"/>
      <c r="G34" s="103" t="s">
        <v>60</v>
      </c>
      <c r="H34" s="104"/>
      <c r="I34" s="104"/>
      <c r="J34" s="105">
        <v>-0.75</v>
      </c>
      <c r="K34" s="105">
        <v>-0.75</v>
      </c>
      <c r="L34" s="105">
        <v>-0.75</v>
      </c>
      <c r="M34" s="105">
        <v>-0.75</v>
      </c>
      <c r="N34" s="105">
        <v>-0.75</v>
      </c>
      <c r="O34" s="105">
        <v>-0.75</v>
      </c>
      <c r="P34" s="105">
        <v>-0.75</v>
      </c>
      <c r="Q34" s="63" t="s">
        <v>18</v>
      </c>
      <c r="R34" s="64" t="s">
        <v>18</v>
      </c>
      <c r="S34" s="36"/>
      <c r="T34" s="128" t="s">
        <v>61</v>
      </c>
      <c r="U34" s="129"/>
      <c r="V34" s="129"/>
      <c r="W34" s="129"/>
      <c r="X34" s="130"/>
    </row>
    <row r="35" spans="2:24" ht="15.75" thickBot="1" x14ac:dyDescent="0.3">
      <c r="B35" s="134" t="s">
        <v>62</v>
      </c>
      <c r="C35" s="135"/>
      <c r="D35" s="135"/>
      <c r="E35" s="136"/>
      <c r="F35" s="36"/>
      <c r="G35" s="103" t="s">
        <v>63</v>
      </c>
      <c r="H35" s="104"/>
      <c r="I35" s="104"/>
      <c r="J35" s="105">
        <v>-1</v>
      </c>
      <c r="K35" s="105">
        <v>-1</v>
      </c>
      <c r="L35" s="105">
        <v>-1</v>
      </c>
      <c r="M35" s="105">
        <v>-1</v>
      </c>
      <c r="N35" s="105">
        <v>-1</v>
      </c>
      <c r="O35" s="105">
        <v>-1</v>
      </c>
      <c r="P35" s="105">
        <v>-1</v>
      </c>
      <c r="Q35" s="63" t="s">
        <v>18</v>
      </c>
      <c r="R35" s="64" t="s">
        <v>18</v>
      </c>
      <c r="S35" s="36"/>
      <c r="T35" s="137" t="s">
        <v>64</v>
      </c>
      <c r="U35" s="138"/>
      <c r="V35" s="138"/>
      <c r="W35" s="138"/>
      <c r="X35" s="139"/>
    </row>
    <row r="36" spans="2:24" ht="15.75" thickBot="1" x14ac:dyDescent="0.3">
      <c r="B36" s="134" t="s">
        <v>65</v>
      </c>
      <c r="C36" s="135"/>
      <c r="D36" s="135"/>
      <c r="E36" s="136"/>
      <c r="F36" s="36"/>
      <c r="G36" s="103" t="s">
        <v>66</v>
      </c>
      <c r="H36" s="104"/>
      <c r="I36" s="104"/>
      <c r="J36" s="105">
        <v>-0.125</v>
      </c>
      <c r="K36" s="105">
        <v>-0.25</v>
      </c>
      <c r="L36" s="105">
        <v>-0.25</v>
      </c>
      <c r="M36" s="105">
        <v>-0.375</v>
      </c>
      <c r="N36" s="105">
        <v>-0.375</v>
      </c>
      <c r="O36" s="105">
        <v>-0.375</v>
      </c>
      <c r="P36" s="105">
        <v>-0.375</v>
      </c>
      <c r="Q36" s="63" t="s">
        <v>18</v>
      </c>
      <c r="R36" s="64" t="s">
        <v>18</v>
      </c>
      <c r="S36" s="36"/>
      <c r="T36" s="128" t="s">
        <v>67</v>
      </c>
      <c r="U36" s="129"/>
      <c r="V36" s="129"/>
      <c r="W36" s="129"/>
      <c r="X36" s="130"/>
    </row>
    <row r="37" spans="2:24" ht="15.75" thickBot="1" x14ac:dyDescent="0.3">
      <c r="B37" s="134" t="s">
        <v>68</v>
      </c>
      <c r="C37" s="135"/>
      <c r="D37" s="135"/>
      <c r="E37" s="136"/>
      <c r="F37" s="36"/>
      <c r="G37" s="103" t="s">
        <v>69</v>
      </c>
      <c r="H37" s="104"/>
      <c r="I37" s="104"/>
      <c r="J37" s="105">
        <v>-0.5</v>
      </c>
      <c r="K37" s="105">
        <v>-0.5</v>
      </c>
      <c r="L37" s="105">
        <v>-0.5</v>
      </c>
      <c r="M37" s="105">
        <v>-0.5</v>
      </c>
      <c r="N37" s="105">
        <v>-0.5</v>
      </c>
      <c r="O37" s="105">
        <v>-0.5</v>
      </c>
      <c r="P37" s="105">
        <v>-0.5</v>
      </c>
      <c r="Q37" s="63" t="s">
        <v>18</v>
      </c>
      <c r="R37" s="64" t="s">
        <v>18</v>
      </c>
      <c r="S37" s="36"/>
      <c r="T37" s="140" t="s">
        <v>70</v>
      </c>
      <c r="U37" s="141"/>
      <c r="V37" s="141"/>
      <c r="W37" s="141"/>
      <c r="X37" s="142"/>
    </row>
    <row r="38" spans="2:24" x14ac:dyDescent="0.25">
      <c r="B38" s="134" t="s">
        <v>71</v>
      </c>
      <c r="C38" s="135"/>
      <c r="D38" s="135"/>
      <c r="E38" s="136"/>
      <c r="F38" s="36"/>
      <c r="G38" s="103" t="s">
        <v>72</v>
      </c>
      <c r="H38" s="104"/>
      <c r="I38" s="104"/>
      <c r="J38" s="105">
        <v>-0.625</v>
      </c>
      <c r="K38" s="105">
        <v>-0.625</v>
      </c>
      <c r="L38" s="105">
        <v>-0.625</v>
      </c>
      <c r="M38" s="105">
        <v>-0.625</v>
      </c>
      <c r="N38" s="105">
        <v>-0.625</v>
      </c>
      <c r="O38" s="105">
        <v>-0.625</v>
      </c>
      <c r="P38" s="105">
        <v>-0.625</v>
      </c>
      <c r="Q38" s="63" t="s">
        <v>18</v>
      </c>
      <c r="R38" s="64" t="s">
        <v>18</v>
      </c>
      <c r="S38" s="36"/>
      <c r="T38" s="143" t="s">
        <v>73</v>
      </c>
      <c r="U38" s="144"/>
      <c r="V38" s="144"/>
      <c r="W38" s="144"/>
      <c r="X38" s="145"/>
    </row>
    <row r="39" spans="2:24" x14ac:dyDescent="0.25">
      <c r="B39" s="134" t="s">
        <v>74</v>
      </c>
      <c r="C39" s="135"/>
      <c r="D39" s="135"/>
      <c r="E39" s="136"/>
      <c r="F39" s="36"/>
      <c r="G39" s="103" t="s">
        <v>75</v>
      </c>
      <c r="H39" s="104"/>
      <c r="I39" s="104"/>
      <c r="J39" s="105">
        <v>-0.25</v>
      </c>
      <c r="K39" s="105">
        <v>-0.25</v>
      </c>
      <c r="L39" s="105">
        <v>-0.25</v>
      </c>
      <c r="M39" s="105">
        <v>-0.25</v>
      </c>
      <c r="N39" s="105">
        <v>-0.25</v>
      </c>
      <c r="O39" s="105">
        <v>-0.25</v>
      </c>
      <c r="P39" s="105">
        <v>-0.25</v>
      </c>
      <c r="Q39" s="63" t="s">
        <v>18</v>
      </c>
      <c r="R39" s="64" t="s">
        <v>18</v>
      </c>
      <c r="S39" s="15"/>
      <c r="T39" s="146" t="s">
        <v>76</v>
      </c>
      <c r="U39" s="147"/>
      <c r="V39" s="147"/>
      <c r="W39" s="147"/>
      <c r="X39" s="148"/>
    </row>
    <row r="40" spans="2:24" ht="15.75" thickBot="1" x14ac:dyDescent="0.3">
      <c r="B40" s="134" t="s">
        <v>77</v>
      </c>
      <c r="C40" s="135"/>
      <c r="D40" s="135"/>
      <c r="E40" s="136"/>
      <c r="F40" s="36"/>
      <c r="G40" s="149" t="s">
        <v>78</v>
      </c>
      <c r="H40" s="150"/>
      <c r="I40" s="150"/>
      <c r="J40" s="151">
        <v>-0.25</v>
      </c>
      <c r="K40" s="151">
        <v>-0.25</v>
      </c>
      <c r="L40" s="151">
        <v>-0.25</v>
      </c>
      <c r="M40" s="151">
        <v>-0.25</v>
      </c>
      <c r="N40" s="151">
        <v>-0.25</v>
      </c>
      <c r="O40" s="151">
        <v>-0.25</v>
      </c>
      <c r="P40" s="151">
        <v>-0.25</v>
      </c>
      <c r="Q40" s="152" t="s">
        <v>18</v>
      </c>
      <c r="R40" s="153" t="s">
        <v>18</v>
      </c>
      <c r="S40" s="15"/>
      <c r="T40" s="146" t="s">
        <v>45</v>
      </c>
      <c r="U40" s="147"/>
      <c r="V40" s="147"/>
      <c r="W40" s="147"/>
      <c r="X40" s="148"/>
    </row>
    <row r="41" spans="2:24" x14ac:dyDescent="0.25">
      <c r="B41" s="154" t="s">
        <v>79</v>
      </c>
      <c r="C41" s="155"/>
      <c r="D41" s="155"/>
      <c r="E41" s="155"/>
      <c r="F41" s="36"/>
      <c r="G41" s="156" t="s">
        <v>80</v>
      </c>
      <c r="H41" s="157"/>
      <c r="I41" s="157"/>
      <c r="J41" s="157"/>
      <c r="K41" s="157"/>
      <c r="L41" s="157"/>
      <c r="M41" s="158"/>
      <c r="N41" s="159" t="s">
        <v>81</v>
      </c>
      <c r="O41" s="160"/>
      <c r="P41" s="160"/>
      <c r="Q41" s="160"/>
      <c r="R41" s="161"/>
      <c r="S41" s="15"/>
      <c r="T41" s="162"/>
      <c r="U41" s="163"/>
      <c r="V41" s="163"/>
      <c r="W41" s="163"/>
      <c r="X41" s="164"/>
    </row>
    <row r="42" spans="2:24" x14ac:dyDescent="0.25">
      <c r="B42" s="165"/>
      <c r="C42" s="166"/>
      <c r="D42" s="166"/>
      <c r="E42" s="167"/>
      <c r="F42" s="36"/>
      <c r="G42" s="168"/>
      <c r="H42" s="169"/>
      <c r="I42" s="169"/>
      <c r="J42" s="169"/>
      <c r="K42" s="169"/>
      <c r="L42" s="169"/>
      <c r="M42" s="169"/>
      <c r="N42" s="170" t="s">
        <v>82</v>
      </c>
      <c r="O42" s="171"/>
      <c r="P42" s="171"/>
      <c r="Q42" s="171"/>
      <c r="R42" s="172"/>
      <c r="S42" s="15"/>
      <c r="T42" s="173"/>
      <c r="U42" s="174"/>
      <c r="V42" s="174"/>
      <c r="W42" s="174"/>
      <c r="X42" s="175"/>
    </row>
    <row r="43" spans="2:24" ht="15.75" thickBot="1" x14ac:dyDescent="0.3">
      <c r="B43" s="123"/>
      <c r="C43" s="176"/>
      <c r="D43" s="176"/>
      <c r="E43" s="177"/>
      <c r="F43" s="178"/>
      <c r="G43" s="179"/>
      <c r="H43" s="180"/>
      <c r="I43" s="180"/>
      <c r="J43" s="180"/>
      <c r="K43" s="180"/>
      <c r="L43" s="180"/>
      <c r="M43" s="180"/>
      <c r="N43" s="181" t="s">
        <v>83</v>
      </c>
      <c r="O43" s="182"/>
      <c r="P43" s="182"/>
      <c r="Q43" s="182"/>
      <c r="R43" s="183"/>
      <c r="S43" s="15"/>
      <c r="T43" s="184"/>
      <c r="U43" s="185"/>
      <c r="V43" s="185"/>
      <c r="W43" s="185"/>
      <c r="X43" s="186"/>
    </row>
    <row r="44" spans="2:24" ht="15.75" thickBot="1" x14ac:dyDescent="0.3">
      <c r="B44" s="187" t="s">
        <v>84</v>
      </c>
      <c r="C44" s="188"/>
      <c r="D44" s="189" t="s">
        <v>85</v>
      </c>
      <c r="E44" s="189"/>
      <c r="F44" s="189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1"/>
    </row>
    <row r="45" spans="2:24" x14ac:dyDescent="0.25">
      <c r="B45" s="192"/>
      <c r="C45" s="192"/>
      <c r="D45" s="193"/>
      <c r="E45" s="193"/>
    </row>
    <row r="46" spans="2:24" x14ac:dyDescent="0.25">
      <c r="O46" s="194"/>
      <c r="P46" s="194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31CC-58E2-42F2-AC94-07E694FC0505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5"/>
      <c r="B1" t="s">
        <v>86</v>
      </c>
      <c r="T1" s="196"/>
    </row>
    <row r="3" spans="1:26" ht="15.75" thickBot="1" x14ac:dyDescent="0.3"/>
    <row r="4" spans="1:26" ht="15.75" thickBot="1" x14ac:dyDescent="0.3">
      <c r="A4" s="197"/>
      <c r="B4" s="198" t="s">
        <v>87</v>
      </c>
      <c r="C4" s="199"/>
      <c r="D4" s="200"/>
      <c r="E4" s="201"/>
      <c r="F4" s="198" t="s">
        <v>88</v>
      </c>
      <c r="G4" s="199"/>
      <c r="H4" s="200"/>
      <c r="I4" s="201"/>
      <c r="J4" s="198" t="s">
        <v>89</v>
      </c>
      <c r="K4" s="199"/>
      <c r="L4" s="200"/>
      <c r="N4" s="198" t="s">
        <v>90</v>
      </c>
      <c r="O4" s="199"/>
      <c r="P4" s="200"/>
      <c r="R4" s="198" t="s">
        <v>91</v>
      </c>
      <c r="S4" s="199"/>
      <c r="T4" s="200"/>
      <c r="W4" s="202"/>
      <c r="X4" s="202"/>
      <c r="Y4" s="202"/>
      <c r="Z4" s="202"/>
    </row>
    <row r="5" spans="1:26" ht="18" thickBot="1" x14ac:dyDescent="0.3">
      <c r="A5" s="203" t="s">
        <v>4</v>
      </c>
      <c r="B5" s="203" t="s">
        <v>5</v>
      </c>
      <c r="C5" s="204" t="s">
        <v>6</v>
      </c>
      <c r="D5" s="205" t="s">
        <v>7</v>
      </c>
      <c r="F5" s="203" t="s">
        <v>5</v>
      </c>
      <c r="G5" s="204" t="s">
        <v>6</v>
      </c>
      <c r="H5" s="205" t="s">
        <v>7</v>
      </c>
      <c r="J5" s="203" t="s">
        <v>5</v>
      </c>
      <c r="K5" s="204" t="s">
        <v>6</v>
      </c>
      <c r="L5" s="205" t="s">
        <v>7</v>
      </c>
      <c r="N5" s="203" t="s">
        <v>5</v>
      </c>
      <c r="O5" s="204" t="s">
        <v>6</v>
      </c>
      <c r="P5" s="205" t="s">
        <v>7</v>
      </c>
      <c r="R5" s="206" t="s">
        <v>5</v>
      </c>
      <c r="S5" s="207" t="s">
        <v>6</v>
      </c>
      <c r="T5" s="208" t="s">
        <v>7</v>
      </c>
      <c r="W5" s="209"/>
      <c r="X5" s="209"/>
      <c r="Y5" s="209"/>
      <c r="Z5" s="209"/>
    </row>
    <row r="6" spans="1:26" x14ac:dyDescent="0.25">
      <c r="A6" s="210">
        <v>7.375</v>
      </c>
      <c r="B6" s="211">
        <v>100.5</v>
      </c>
      <c r="C6" s="212">
        <v>100.375</v>
      </c>
      <c r="D6" s="213">
        <v>100.25</v>
      </c>
      <c r="F6" s="214">
        <v>0.125</v>
      </c>
      <c r="G6" s="214">
        <v>0.125</v>
      </c>
      <c r="H6" s="214">
        <v>0.125</v>
      </c>
      <c r="I6" s="214">
        <v>0</v>
      </c>
      <c r="J6" s="215">
        <f>F6+B6</f>
        <v>100.625</v>
      </c>
      <c r="K6" s="216">
        <f t="shared" ref="K6:L21" si="0">G6+C6</f>
        <v>100.5</v>
      </c>
      <c r="L6" s="217">
        <f t="shared" si="0"/>
        <v>100.375</v>
      </c>
      <c r="N6" s="218"/>
      <c r="O6" s="216">
        <f>K6-J6</f>
        <v>-0.125</v>
      </c>
      <c r="P6" s="217">
        <f>L6-K6</f>
        <v>-0.125</v>
      </c>
      <c r="R6" s="197"/>
      <c r="S6" s="201"/>
      <c r="T6" s="219"/>
    </row>
    <row r="7" spans="1:26" x14ac:dyDescent="0.25">
      <c r="A7" s="210">
        <v>7.5</v>
      </c>
      <c r="B7" s="211">
        <v>100.875</v>
      </c>
      <c r="C7" s="212">
        <v>100.75</v>
      </c>
      <c r="D7" s="213">
        <v>100.625</v>
      </c>
      <c r="F7" s="214">
        <v>0.125</v>
      </c>
      <c r="G7" s="214">
        <v>0.125</v>
      </c>
      <c r="H7" s="214">
        <v>0.125</v>
      </c>
      <c r="I7" s="214">
        <v>0</v>
      </c>
      <c r="J7" s="215">
        <f t="shared" ref="J7:L30" si="1">F7+B7</f>
        <v>101</v>
      </c>
      <c r="K7" s="216">
        <f t="shared" si="0"/>
        <v>100.875</v>
      </c>
      <c r="L7" s="217">
        <f t="shared" si="0"/>
        <v>100.75</v>
      </c>
      <c r="N7" s="218"/>
      <c r="O7" s="216">
        <f t="shared" ref="O7:P30" si="2">K7-J7</f>
        <v>-0.125</v>
      </c>
      <c r="P7" s="217">
        <f t="shared" si="2"/>
        <v>-0.125</v>
      </c>
      <c r="R7" s="215">
        <f>J7-J6</f>
        <v>0.375</v>
      </c>
      <c r="S7" s="216">
        <f t="shared" ref="S7:T22" si="3">K7-K6</f>
        <v>0.375</v>
      </c>
      <c r="T7" s="217">
        <f t="shared" si="3"/>
        <v>0.375</v>
      </c>
    </row>
    <row r="8" spans="1:26" x14ac:dyDescent="0.25">
      <c r="A8" s="210">
        <v>7.625</v>
      </c>
      <c r="B8" s="211">
        <v>101.25</v>
      </c>
      <c r="C8" s="212">
        <v>101.125</v>
      </c>
      <c r="D8" s="213">
        <v>101</v>
      </c>
      <c r="F8" s="214">
        <v>0.125</v>
      </c>
      <c r="G8" s="214">
        <v>0.125</v>
      </c>
      <c r="H8" s="214">
        <v>0.125</v>
      </c>
      <c r="I8" s="214">
        <v>0</v>
      </c>
      <c r="J8" s="215">
        <f t="shared" si="1"/>
        <v>101.375</v>
      </c>
      <c r="K8" s="216">
        <f t="shared" si="0"/>
        <v>101.25</v>
      </c>
      <c r="L8" s="217">
        <f t="shared" si="0"/>
        <v>101.125</v>
      </c>
      <c r="N8" s="218"/>
      <c r="O8" s="216">
        <f t="shared" si="2"/>
        <v>-0.125</v>
      </c>
      <c r="P8" s="217">
        <f t="shared" si="2"/>
        <v>-0.125</v>
      </c>
      <c r="R8" s="215">
        <f t="shared" ref="R8:T30" si="4">J8-J7</f>
        <v>0.375</v>
      </c>
      <c r="S8" s="216">
        <f t="shared" si="3"/>
        <v>0.375</v>
      </c>
      <c r="T8" s="217">
        <f t="shared" si="3"/>
        <v>0.375</v>
      </c>
    </row>
    <row r="9" spans="1:26" x14ac:dyDescent="0.25">
      <c r="A9" s="210">
        <v>7.75</v>
      </c>
      <c r="B9" s="211">
        <v>101.625</v>
      </c>
      <c r="C9" s="212">
        <v>101.5</v>
      </c>
      <c r="D9" s="213">
        <v>101.375</v>
      </c>
      <c r="F9" s="214">
        <v>0.125</v>
      </c>
      <c r="G9" s="214">
        <v>0.125</v>
      </c>
      <c r="H9" s="214">
        <v>0.125</v>
      </c>
      <c r="I9" s="214">
        <v>0</v>
      </c>
      <c r="J9" s="215">
        <f t="shared" si="1"/>
        <v>101.75</v>
      </c>
      <c r="K9" s="216">
        <f t="shared" si="0"/>
        <v>101.625</v>
      </c>
      <c r="L9" s="217">
        <f t="shared" si="0"/>
        <v>101.5</v>
      </c>
      <c r="N9" s="218"/>
      <c r="O9" s="216">
        <f t="shared" si="2"/>
        <v>-0.125</v>
      </c>
      <c r="P9" s="217">
        <f t="shared" si="2"/>
        <v>-0.125</v>
      </c>
      <c r="R9" s="215">
        <f t="shared" si="4"/>
        <v>0.375</v>
      </c>
      <c r="S9" s="216">
        <f t="shared" si="3"/>
        <v>0.375</v>
      </c>
      <c r="T9" s="217">
        <f t="shared" si="3"/>
        <v>0.375</v>
      </c>
    </row>
    <row r="10" spans="1:26" x14ac:dyDescent="0.25">
      <c r="A10" s="210">
        <v>7.875</v>
      </c>
      <c r="B10" s="211">
        <v>102</v>
      </c>
      <c r="C10" s="212">
        <v>101.875</v>
      </c>
      <c r="D10" s="213">
        <v>101.75</v>
      </c>
      <c r="F10" s="214">
        <v>0.125</v>
      </c>
      <c r="G10" s="214">
        <v>0.125</v>
      </c>
      <c r="H10" s="214">
        <v>0.125</v>
      </c>
      <c r="I10" s="214">
        <v>0</v>
      </c>
      <c r="J10" s="215">
        <f t="shared" si="1"/>
        <v>102.125</v>
      </c>
      <c r="K10" s="216">
        <f t="shared" si="0"/>
        <v>102</v>
      </c>
      <c r="L10" s="217">
        <f t="shared" si="0"/>
        <v>101.875</v>
      </c>
      <c r="N10" s="218"/>
      <c r="O10" s="216">
        <f t="shared" si="2"/>
        <v>-0.125</v>
      </c>
      <c r="P10" s="217">
        <f t="shared" si="2"/>
        <v>-0.125</v>
      </c>
      <c r="R10" s="215">
        <f t="shared" si="4"/>
        <v>0.375</v>
      </c>
      <c r="S10" s="216">
        <f t="shared" si="3"/>
        <v>0.375</v>
      </c>
      <c r="T10" s="217">
        <f t="shared" si="3"/>
        <v>0.375</v>
      </c>
    </row>
    <row r="11" spans="1:26" x14ac:dyDescent="0.25">
      <c r="A11" s="210">
        <v>8</v>
      </c>
      <c r="B11" s="211">
        <v>102.375</v>
      </c>
      <c r="C11" s="212">
        <v>102.25</v>
      </c>
      <c r="D11" s="213">
        <v>102.125</v>
      </c>
      <c r="F11" s="214">
        <v>0.125</v>
      </c>
      <c r="G11" s="214">
        <v>0.125</v>
      </c>
      <c r="H11" s="214">
        <v>0.125</v>
      </c>
      <c r="I11" s="214">
        <v>0</v>
      </c>
      <c r="J11" s="215">
        <f t="shared" si="1"/>
        <v>102.5</v>
      </c>
      <c r="K11" s="216">
        <f t="shared" si="0"/>
        <v>102.375</v>
      </c>
      <c r="L11" s="217">
        <f t="shared" si="0"/>
        <v>102.25</v>
      </c>
      <c r="N11" s="218"/>
      <c r="O11" s="216">
        <f t="shared" si="2"/>
        <v>-0.125</v>
      </c>
      <c r="P11" s="217">
        <f t="shared" si="2"/>
        <v>-0.125</v>
      </c>
      <c r="R11" s="215">
        <f t="shared" si="4"/>
        <v>0.375</v>
      </c>
      <c r="S11" s="216">
        <f t="shared" si="3"/>
        <v>0.375</v>
      </c>
      <c r="T11" s="217">
        <f t="shared" si="3"/>
        <v>0.375</v>
      </c>
    </row>
    <row r="12" spans="1:26" x14ac:dyDescent="0.25">
      <c r="A12" s="210">
        <v>8.125</v>
      </c>
      <c r="B12" s="211">
        <v>102.75</v>
      </c>
      <c r="C12" s="212">
        <v>102.625</v>
      </c>
      <c r="D12" s="213">
        <v>102.5</v>
      </c>
      <c r="F12" s="214">
        <v>0.125</v>
      </c>
      <c r="G12" s="214">
        <v>0.125</v>
      </c>
      <c r="H12" s="214">
        <v>0.125</v>
      </c>
      <c r="I12" s="214">
        <v>0</v>
      </c>
      <c r="J12" s="215">
        <f t="shared" si="1"/>
        <v>102.875</v>
      </c>
      <c r="K12" s="216">
        <f t="shared" si="0"/>
        <v>102.75</v>
      </c>
      <c r="L12" s="217">
        <f t="shared" si="0"/>
        <v>102.625</v>
      </c>
      <c r="N12" s="218"/>
      <c r="O12" s="216">
        <f t="shared" si="2"/>
        <v>-0.125</v>
      </c>
      <c r="P12" s="217">
        <f t="shared" si="2"/>
        <v>-0.125</v>
      </c>
      <c r="R12" s="215">
        <f t="shared" si="4"/>
        <v>0.375</v>
      </c>
      <c r="S12" s="216">
        <f t="shared" si="3"/>
        <v>0.375</v>
      </c>
      <c r="T12" s="217">
        <f t="shared" si="3"/>
        <v>0.375</v>
      </c>
    </row>
    <row r="13" spans="1:26" x14ac:dyDescent="0.25">
      <c r="A13" s="210">
        <v>8.25</v>
      </c>
      <c r="B13" s="211">
        <v>103.125</v>
      </c>
      <c r="C13" s="212">
        <v>103</v>
      </c>
      <c r="D13" s="213">
        <v>102.875</v>
      </c>
      <c r="F13" s="214">
        <v>0.125</v>
      </c>
      <c r="G13" s="214">
        <v>0.125</v>
      </c>
      <c r="H13" s="214">
        <v>0.125</v>
      </c>
      <c r="I13" s="214">
        <v>0</v>
      </c>
      <c r="J13" s="215">
        <f t="shared" si="1"/>
        <v>103.25</v>
      </c>
      <c r="K13" s="216">
        <f t="shared" si="0"/>
        <v>103.125</v>
      </c>
      <c r="L13" s="217">
        <f t="shared" si="0"/>
        <v>103</v>
      </c>
      <c r="N13" s="218"/>
      <c r="O13" s="216">
        <f t="shared" si="2"/>
        <v>-0.125</v>
      </c>
      <c r="P13" s="217">
        <f t="shared" si="2"/>
        <v>-0.125</v>
      </c>
      <c r="R13" s="215">
        <f t="shared" si="4"/>
        <v>0.375</v>
      </c>
      <c r="S13" s="216">
        <f t="shared" si="3"/>
        <v>0.375</v>
      </c>
      <c r="T13" s="217">
        <f t="shared" si="3"/>
        <v>0.375</v>
      </c>
    </row>
    <row r="14" spans="1:26" x14ac:dyDescent="0.25">
      <c r="A14" s="210">
        <v>8.375</v>
      </c>
      <c r="B14" s="211">
        <v>103.5</v>
      </c>
      <c r="C14" s="212">
        <v>103.375</v>
      </c>
      <c r="D14" s="213">
        <v>103.25</v>
      </c>
      <c r="F14" s="214">
        <v>0.125</v>
      </c>
      <c r="G14" s="214">
        <v>0.125</v>
      </c>
      <c r="H14" s="214">
        <v>0.125</v>
      </c>
      <c r="I14" s="214">
        <v>0</v>
      </c>
      <c r="J14" s="215">
        <f t="shared" si="1"/>
        <v>103.625</v>
      </c>
      <c r="K14" s="216">
        <f t="shared" si="0"/>
        <v>103.5</v>
      </c>
      <c r="L14" s="217">
        <f t="shared" si="0"/>
        <v>103.375</v>
      </c>
      <c r="N14" s="218"/>
      <c r="O14" s="216">
        <f t="shared" si="2"/>
        <v>-0.125</v>
      </c>
      <c r="P14" s="217">
        <f t="shared" si="2"/>
        <v>-0.125</v>
      </c>
      <c r="R14" s="215">
        <f t="shared" si="4"/>
        <v>0.375</v>
      </c>
      <c r="S14" s="216">
        <f t="shared" si="3"/>
        <v>0.375</v>
      </c>
      <c r="T14" s="217">
        <f t="shared" si="3"/>
        <v>0.375</v>
      </c>
    </row>
    <row r="15" spans="1:26" x14ac:dyDescent="0.25">
      <c r="A15" s="210">
        <v>8.5</v>
      </c>
      <c r="B15" s="211">
        <v>103.875</v>
      </c>
      <c r="C15" s="212">
        <v>103.75</v>
      </c>
      <c r="D15" s="213">
        <v>103.625</v>
      </c>
      <c r="F15" s="214">
        <v>0.125</v>
      </c>
      <c r="G15" s="214">
        <v>0.125</v>
      </c>
      <c r="H15" s="214">
        <v>0.125</v>
      </c>
      <c r="I15" s="214">
        <v>0</v>
      </c>
      <c r="J15" s="215">
        <f t="shared" si="1"/>
        <v>104</v>
      </c>
      <c r="K15" s="216">
        <f t="shared" si="0"/>
        <v>103.875</v>
      </c>
      <c r="L15" s="217">
        <f t="shared" si="0"/>
        <v>103.75</v>
      </c>
      <c r="N15" s="218"/>
      <c r="O15" s="216">
        <f t="shared" si="2"/>
        <v>-0.125</v>
      </c>
      <c r="P15" s="217">
        <f t="shared" si="2"/>
        <v>-0.125</v>
      </c>
      <c r="R15" s="215">
        <f t="shared" si="4"/>
        <v>0.375</v>
      </c>
      <c r="S15" s="216">
        <f t="shared" si="3"/>
        <v>0.375</v>
      </c>
      <c r="T15" s="217">
        <f t="shared" si="3"/>
        <v>0.375</v>
      </c>
    </row>
    <row r="16" spans="1:26" x14ac:dyDescent="0.25">
      <c r="A16" s="210">
        <v>8.625</v>
      </c>
      <c r="B16" s="211">
        <v>104.25</v>
      </c>
      <c r="C16" s="212">
        <v>104.125</v>
      </c>
      <c r="D16" s="213">
        <v>104</v>
      </c>
      <c r="F16" s="214">
        <v>0.125</v>
      </c>
      <c r="G16" s="214">
        <v>0.125</v>
      </c>
      <c r="H16" s="214">
        <v>0.125</v>
      </c>
      <c r="I16" s="214">
        <v>0</v>
      </c>
      <c r="J16" s="215">
        <f t="shared" si="1"/>
        <v>104.375</v>
      </c>
      <c r="K16" s="216">
        <f t="shared" si="0"/>
        <v>104.25</v>
      </c>
      <c r="L16" s="217">
        <f t="shared" si="0"/>
        <v>104.125</v>
      </c>
      <c r="N16" s="218"/>
      <c r="O16" s="216">
        <f t="shared" si="2"/>
        <v>-0.125</v>
      </c>
      <c r="P16" s="217">
        <f t="shared" si="2"/>
        <v>-0.125</v>
      </c>
      <c r="R16" s="215">
        <f t="shared" si="4"/>
        <v>0.375</v>
      </c>
      <c r="S16" s="216">
        <f t="shared" si="3"/>
        <v>0.375</v>
      </c>
      <c r="T16" s="217">
        <f t="shared" si="3"/>
        <v>0.375</v>
      </c>
    </row>
    <row r="17" spans="1:20" x14ac:dyDescent="0.25">
      <c r="A17" s="210">
        <v>8.75</v>
      </c>
      <c r="B17" s="211">
        <v>104.625</v>
      </c>
      <c r="C17" s="212">
        <v>104.5</v>
      </c>
      <c r="D17" s="213">
        <v>104.375</v>
      </c>
      <c r="F17" s="214">
        <v>0.125</v>
      </c>
      <c r="G17" s="214">
        <v>0.125</v>
      </c>
      <c r="H17" s="214">
        <v>0.125</v>
      </c>
      <c r="I17" s="214">
        <v>0</v>
      </c>
      <c r="J17" s="215">
        <f t="shared" si="1"/>
        <v>104.75</v>
      </c>
      <c r="K17" s="216">
        <f t="shared" si="0"/>
        <v>104.625</v>
      </c>
      <c r="L17" s="217">
        <f t="shared" si="0"/>
        <v>104.5</v>
      </c>
      <c r="N17" s="218"/>
      <c r="O17" s="216">
        <f t="shared" si="2"/>
        <v>-0.125</v>
      </c>
      <c r="P17" s="217">
        <f t="shared" si="2"/>
        <v>-0.125</v>
      </c>
      <c r="R17" s="215">
        <f t="shared" si="4"/>
        <v>0.375</v>
      </c>
      <c r="S17" s="216">
        <f t="shared" si="3"/>
        <v>0.375</v>
      </c>
      <c r="T17" s="217">
        <f t="shared" si="3"/>
        <v>0.375</v>
      </c>
    </row>
    <row r="18" spans="1:20" x14ac:dyDescent="0.25">
      <c r="A18" s="210">
        <v>8.875</v>
      </c>
      <c r="B18" s="211">
        <v>105</v>
      </c>
      <c r="C18" s="212">
        <v>104.875</v>
      </c>
      <c r="D18" s="213">
        <v>104.75</v>
      </c>
      <c r="F18" s="214">
        <v>0.125</v>
      </c>
      <c r="G18" s="214">
        <v>0.125</v>
      </c>
      <c r="H18" s="214">
        <v>0.125</v>
      </c>
      <c r="I18" s="214">
        <v>0</v>
      </c>
      <c r="J18" s="215">
        <f t="shared" si="1"/>
        <v>105.125</v>
      </c>
      <c r="K18" s="216">
        <f t="shared" si="0"/>
        <v>105</v>
      </c>
      <c r="L18" s="217">
        <f t="shared" si="0"/>
        <v>104.875</v>
      </c>
      <c r="N18" s="218"/>
      <c r="O18" s="216">
        <f t="shared" si="2"/>
        <v>-0.125</v>
      </c>
      <c r="P18" s="217">
        <f t="shared" si="2"/>
        <v>-0.125</v>
      </c>
      <c r="R18" s="215">
        <f t="shared" si="4"/>
        <v>0.375</v>
      </c>
      <c r="S18" s="216">
        <f t="shared" si="3"/>
        <v>0.375</v>
      </c>
      <c r="T18" s="217">
        <f t="shared" si="3"/>
        <v>0.375</v>
      </c>
    </row>
    <row r="19" spans="1:20" x14ac:dyDescent="0.25">
      <c r="A19" s="210">
        <v>9</v>
      </c>
      <c r="B19" s="211">
        <v>105.375</v>
      </c>
      <c r="C19" s="212">
        <v>105.25</v>
      </c>
      <c r="D19" s="213">
        <v>105.125</v>
      </c>
      <c r="F19" s="214">
        <v>0.125</v>
      </c>
      <c r="G19" s="214">
        <v>0.125</v>
      </c>
      <c r="H19" s="214">
        <v>0.125</v>
      </c>
      <c r="I19" s="214">
        <v>0</v>
      </c>
      <c r="J19" s="215">
        <f t="shared" si="1"/>
        <v>105.5</v>
      </c>
      <c r="K19" s="216">
        <f t="shared" si="0"/>
        <v>105.375</v>
      </c>
      <c r="L19" s="217">
        <f t="shared" si="0"/>
        <v>105.25</v>
      </c>
      <c r="N19" s="218"/>
      <c r="O19" s="216">
        <f t="shared" si="2"/>
        <v>-0.125</v>
      </c>
      <c r="P19" s="217">
        <f t="shared" si="2"/>
        <v>-0.125</v>
      </c>
      <c r="R19" s="215">
        <f t="shared" si="4"/>
        <v>0.375</v>
      </c>
      <c r="S19" s="216">
        <f t="shared" si="3"/>
        <v>0.375</v>
      </c>
      <c r="T19" s="217">
        <f t="shared" si="3"/>
        <v>0.375</v>
      </c>
    </row>
    <row r="20" spans="1:20" x14ac:dyDescent="0.25">
      <c r="A20" s="210">
        <v>9.125</v>
      </c>
      <c r="B20" s="211">
        <v>105.75</v>
      </c>
      <c r="C20" s="212">
        <v>105.625</v>
      </c>
      <c r="D20" s="213">
        <v>105.5</v>
      </c>
      <c r="F20" s="214">
        <v>0.125</v>
      </c>
      <c r="G20" s="214">
        <v>0.125</v>
      </c>
      <c r="H20" s="214">
        <v>0.125</v>
      </c>
      <c r="I20" s="214">
        <v>0</v>
      </c>
      <c r="J20" s="215">
        <f t="shared" si="1"/>
        <v>105.875</v>
      </c>
      <c r="K20" s="216">
        <f t="shared" si="0"/>
        <v>105.75</v>
      </c>
      <c r="L20" s="217">
        <f t="shared" si="0"/>
        <v>105.625</v>
      </c>
      <c r="N20" s="218"/>
      <c r="O20" s="216">
        <f t="shared" si="2"/>
        <v>-0.125</v>
      </c>
      <c r="P20" s="217">
        <f t="shared" si="2"/>
        <v>-0.125</v>
      </c>
      <c r="R20" s="215">
        <f t="shared" si="4"/>
        <v>0.375</v>
      </c>
      <c r="S20" s="216">
        <f t="shared" si="3"/>
        <v>0.375</v>
      </c>
      <c r="T20" s="217">
        <f t="shared" si="3"/>
        <v>0.375</v>
      </c>
    </row>
    <row r="21" spans="1:20" x14ac:dyDescent="0.25">
      <c r="A21" s="210">
        <v>9.25</v>
      </c>
      <c r="B21" s="211">
        <v>106.125</v>
      </c>
      <c r="C21" s="212">
        <v>106</v>
      </c>
      <c r="D21" s="213">
        <v>105.875</v>
      </c>
      <c r="F21" s="214">
        <v>0.125</v>
      </c>
      <c r="G21" s="214">
        <v>0.125</v>
      </c>
      <c r="H21" s="214">
        <v>0.125</v>
      </c>
      <c r="I21" s="214">
        <v>0</v>
      </c>
      <c r="J21" s="215">
        <f t="shared" si="1"/>
        <v>106.25</v>
      </c>
      <c r="K21" s="216">
        <f t="shared" si="0"/>
        <v>106.125</v>
      </c>
      <c r="L21" s="217">
        <f t="shared" si="0"/>
        <v>106</v>
      </c>
      <c r="N21" s="218"/>
      <c r="O21" s="216">
        <f t="shared" si="2"/>
        <v>-0.125</v>
      </c>
      <c r="P21" s="217">
        <f t="shared" si="2"/>
        <v>-0.125</v>
      </c>
      <c r="R21" s="215">
        <f t="shared" si="4"/>
        <v>0.375</v>
      </c>
      <c r="S21" s="216">
        <f t="shared" si="3"/>
        <v>0.375</v>
      </c>
      <c r="T21" s="217">
        <f t="shared" si="3"/>
        <v>0.375</v>
      </c>
    </row>
    <row r="22" spans="1:20" x14ac:dyDescent="0.25">
      <c r="A22" s="210">
        <v>9.375</v>
      </c>
      <c r="B22" s="211">
        <v>106.5</v>
      </c>
      <c r="C22" s="212">
        <v>106.375</v>
      </c>
      <c r="D22" s="213">
        <v>106.25</v>
      </c>
      <c r="F22" s="214">
        <v>0.125</v>
      </c>
      <c r="G22" s="214">
        <v>0.125</v>
      </c>
      <c r="H22" s="214">
        <v>0.125</v>
      </c>
      <c r="I22" s="214">
        <v>0</v>
      </c>
      <c r="J22" s="215">
        <f t="shared" si="1"/>
        <v>106.625</v>
      </c>
      <c r="K22" s="216">
        <f t="shared" si="1"/>
        <v>106.5</v>
      </c>
      <c r="L22" s="217">
        <f t="shared" si="1"/>
        <v>106.375</v>
      </c>
      <c r="N22" s="218"/>
      <c r="O22" s="216">
        <f t="shared" si="2"/>
        <v>-0.125</v>
      </c>
      <c r="P22" s="217">
        <f t="shared" si="2"/>
        <v>-0.125</v>
      </c>
      <c r="R22" s="215">
        <f t="shared" si="4"/>
        <v>0.375</v>
      </c>
      <c r="S22" s="216">
        <f t="shared" si="3"/>
        <v>0.375</v>
      </c>
      <c r="T22" s="217">
        <f t="shared" si="3"/>
        <v>0.375</v>
      </c>
    </row>
    <row r="23" spans="1:20" x14ac:dyDescent="0.25">
      <c r="A23" s="210">
        <v>9.5</v>
      </c>
      <c r="B23" s="211">
        <v>106.875</v>
      </c>
      <c r="C23" s="212">
        <v>106.75</v>
      </c>
      <c r="D23" s="213">
        <v>106.625</v>
      </c>
      <c r="F23" s="214">
        <v>0.125</v>
      </c>
      <c r="G23" s="214">
        <v>0.125</v>
      </c>
      <c r="H23" s="214">
        <v>0.125</v>
      </c>
      <c r="I23" s="214">
        <v>0</v>
      </c>
      <c r="J23" s="215">
        <f t="shared" si="1"/>
        <v>107</v>
      </c>
      <c r="K23" s="216">
        <f t="shared" si="1"/>
        <v>106.875</v>
      </c>
      <c r="L23" s="217">
        <f t="shared" si="1"/>
        <v>106.75</v>
      </c>
      <c r="N23" s="218"/>
      <c r="O23" s="216">
        <f t="shared" si="2"/>
        <v>-0.125</v>
      </c>
      <c r="P23" s="217">
        <f t="shared" si="2"/>
        <v>-0.125</v>
      </c>
      <c r="R23" s="215">
        <f t="shared" si="4"/>
        <v>0.375</v>
      </c>
      <c r="S23" s="216">
        <f t="shared" si="4"/>
        <v>0.375</v>
      </c>
      <c r="T23" s="217">
        <f t="shared" si="4"/>
        <v>0.375</v>
      </c>
    </row>
    <row r="24" spans="1:20" x14ac:dyDescent="0.25">
      <c r="A24" s="210">
        <v>9.625</v>
      </c>
      <c r="B24" s="211">
        <v>107.25</v>
      </c>
      <c r="C24" s="212">
        <v>107.125</v>
      </c>
      <c r="D24" s="213">
        <v>107</v>
      </c>
      <c r="F24" s="214">
        <v>0.125</v>
      </c>
      <c r="G24" s="214">
        <v>0.125</v>
      </c>
      <c r="H24" s="214">
        <v>0.125</v>
      </c>
      <c r="I24" s="214">
        <v>0</v>
      </c>
      <c r="J24" s="215">
        <f t="shared" si="1"/>
        <v>107.375</v>
      </c>
      <c r="K24" s="216">
        <f t="shared" si="1"/>
        <v>107.25</v>
      </c>
      <c r="L24" s="217">
        <f t="shared" si="1"/>
        <v>107.125</v>
      </c>
      <c r="N24" s="218"/>
      <c r="O24" s="216">
        <f t="shared" si="2"/>
        <v>-0.125</v>
      </c>
      <c r="P24" s="217">
        <f t="shared" si="2"/>
        <v>-0.125</v>
      </c>
      <c r="R24" s="215">
        <f t="shared" si="4"/>
        <v>0.375</v>
      </c>
      <c r="S24" s="216">
        <f t="shared" si="4"/>
        <v>0.375</v>
      </c>
      <c r="T24" s="217">
        <f t="shared" si="4"/>
        <v>0.375</v>
      </c>
    </row>
    <row r="25" spans="1:20" x14ac:dyDescent="0.25">
      <c r="A25" s="210">
        <v>9.75</v>
      </c>
      <c r="B25" s="211">
        <v>107.625</v>
      </c>
      <c r="C25" s="212">
        <v>107.5</v>
      </c>
      <c r="D25" s="213">
        <v>107.375</v>
      </c>
      <c r="F25" s="214">
        <v>0.125</v>
      </c>
      <c r="G25" s="214">
        <v>0.125</v>
      </c>
      <c r="H25" s="214">
        <v>0.125</v>
      </c>
      <c r="I25" s="214">
        <v>0</v>
      </c>
      <c r="J25" s="215">
        <f t="shared" si="1"/>
        <v>107.75</v>
      </c>
      <c r="K25" s="216">
        <f t="shared" si="1"/>
        <v>107.625</v>
      </c>
      <c r="L25" s="217">
        <f t="shared" si="1"/>
        <v>107.5</v>
      </c>
      <c r="N25" s="218"/>
      <c r="O25" s="216">
        <f t="shared" si="2"/>
        <v>-0.125</v>
      </c>
      <c r="P25" s="217">
        <f t="shared" si="2"/>
        <v>-0.125</v>
      </c>
      <c r="R25" s="215">
        <f t="shared" si="4"/>
        <v>0.375</v>
      </c>
      <c r="S25" s="216">
        <f t="shared" si="4"/>
        <v>0.375</v>
      </c>
      <c r="T25" s="217">
        <f t="shared" si="4"/>
        <v>0.375</v>
      </c>
    </row>
    <row r="26" spans="1:20" x14ac:dyDescent="0.25">
      <c r="A26" s="210">
        <v>9.875</v>
      </c>
      <c r="B26" s="211">
        <v>108</v>
      </c>
      <c r="C26" s="212">
        <v>107.875</v>
      </c>
      <c r="D26" s="213">
        <v>107.75</v>
      </c>
      <c r="F26" s="214">
        <v>0.125</v>
      </c>
      <c r="G26" s="214">
        <v>0.125</v>
      </c>
      <c r="H26" s="214">
        <v>0.125</v>
      </c>
      <c r="I26" s="214">
        <v>0</v>
      </c>
      <c r="J26" s="215">
        <f t="shared" si="1"/>
        <v>108.125</v>
      </c>
      <c r="K26" s="216">
        <f t="shared" si="1"/>
        <v>108</v>
      </c>
      <c r="L26" s="217">
        <f t="shared" si="1"/>
        <v>107.875</v>
      </c>
      <c r="N26" s="218"/>
      <c r="O26" s="216">
        <f t="shared" si="2"/>
        <v>-0.125</v>
      </c>
      <c r="P26" s="217">
        <f t="shared" si="2"/>
        <v>-0.125</v>
      </c>
      <c r="R26" s="215">
        <f t="shared" si="4"/>
        <v>0.375</v>
      </c>
      <c r="S26" s="216">
        <f t="shared" si="4"/>
        <v>0.375</v>
      </c>
      <c r="T26" s="217">
        <f t="shared" si="4"/>
        <v>0.375</v>
      </c>
    </row>
    <row r="27" spans="1:20" x14ac:dyDescent="0.25">
      <c r="A27" s="210">
        <v>10</v>
      </c>
      <c r="B27" s="211">
        <v>108.375</v>
      </c>
      <c r="C27" s="212">
        <v>108.25</v>
      </c>
      <c r="D27" s="213">
        <v>108.125</v>
      </c>
      <c r="F27" s="214">
        <v>0.125</v>
      </c>
      <c r="G27" s="214">
        <v>0.125</v>
      </c>
      <c r="H27" s="214">
        <v>0.125</v>
      </c>
      <c r="I27" s="214">
        <v>0</v>
      </c>
      <c r="J27" s="215">
        <f t="shared" si="1"/>
        <v>108.5</v>
      </c>
      <c r="K27" s="216">
        <f t="shared" si="1"/>
        <v>108.375</v>
      </c>
      <c r="L27" s="217">
        <f t="shared" si="1"/>
        <v>108.25</v>
      </c>
      <c r="N27" s="218"/>
      <c r="O27" s="216">
        <f t="shared" si="2"/>
        <v>-0.125</v>
      </c>
      <c r="P27" s="217">
        <f t="shared" si="2"/>
        <v>-0.125</v>
      </c>
      <c r="R27" s="215">
        <f t="shared" si="4"/>
        <v>0.375</v>
      </c>
      <c r="S27" s="216">
        <f t="shared" si="4"/>
        <v>0.375</v>
      </c>
      <c r="T27" s="217">
        <f t="shared" si="4"/>
        <v>0.375</v>
      </c>
    </row>
    <row r="28" spans="1:20" x14ac:dyDescent="0.25">
      <c r="A28" s="210">
        <v>10.125</v>
      </c>
      <c r="B28" s="211">
        <v>108.75</v>
      </c>
      <c r="C28" s="212">
        <v>108.625</v>
      </c>
      <c r="D28" s="213">
        <v>108.5</v>
      </c>
      <c r="F28" s="214">
        <v>0.125</v>
      </c>
      <c r="G28" s="214">
        <v>0.125</v>
      </c>
      <c r="H28" s="214">
        <v>0.125</v>
      </c>
      <c r="I28" s="214">
        <v>0</v>
      </c>
      <c r="J28" s="215">
        <f t="shared" si="1"/>
        <v>108.875</v>
      </c>
      <c r="K28" s="216">
        <f t="shared" si="1"/>
        <v>108.75</v>
      </c>
      <c r="L28" s="217">
        <f t="shared" si="1"/>
        <v>108.625</v>
      </c>
      <c r="N28" s="218"/>
      <c r="O28" s="216">
        <f t="shared" si="2"/>
        <v>-0.125</v>
      </c>
      <c r="P28" s="217">
        <f t="shared" si="2"/>
        <v>-0.125</v>
      </c>
      <c r="R28" s="215">
        <f t="shared" si="4"/>
        <v>0.375</v>
      </c>
      <c r="S28" s="216">
        <f t="shared" si="4"/>
        <v>0.375</v>
      </c>
      <c r="T28" s="217">
        <f t="shared" si="4"/>
        <v>0.375</v>
      </c>
    </row>
    <row r="29" spans="1:20" x14ac:dyDescent="0.25">
      <c r="A29" s="210">
        <v>10.25</v>
      </c>
      <c r="B29" s="211">
        <v>109.125</v>
      </c>
      <c r="C29" s="212">
        <v>109</v>
      </c>
      <c r="D29" s="213">
        <v>108.875</v>
      </c>
      <c r="F29" s="214">
        <v>0.125</v>
      </c>
      <c r="G29" s="214">
        <v>0.125</v>
      </c>
      <c r="H29" s="214">
        <v>0.125</v>
      </c>
      <c r="I29" s="214">
        <v>0</v>
      </c>
      <c r="J29" s="215">
        <f t="shared" si="1"/>
        <v>109.25</v>
      </c>
      <c r="K29" s="216">
        <f t="shared" si="1"/>
        <v>109.125</v>
      </c>
      <c r="L29" s="217">
        <f t="shared" si="1"/>
        <v>109</v>
      </c>
      <c r="N29" s="218"/>
      <c r="O29" s="216">
        <f t="shared" si="2"/>
        <v>-0.125</v>
      </c>
      <c r="P29" s="217">
        <f t="shared" si="2"/>
        <v>-0.125</v>
      </c>
      <c r="R29" s="215">
        <f t="shared" si="4"/>
        <v>0.375</v>
      </c>
      <c r="S29" s="216">
        <f t="shared" si="4"/>
        <v>0.375</v>
      </c>
      <c r="T29" s="217">
        <f t="shared" si="4"/>
        <v>0.375</v>
      </c>
    </row>
    <row r="30" spans="1:20" ht="15.75" thickBot="1" x14ac:dyDescent="0.3">
      <c r="A30" s="220">
        <v>10.375</v>
      </c>
      <c r="B30" s="221">
        <v>109.5</v>
      </c>
      <c r="C30" s="222">
        <v>109.375</v>
      </c>
      <c r="D30" s="223">
        <v>109.25</v>
      </c>
      <c r="E30" s="224"/>
      <c r="F30" s="214">
        <v>0.125</v>
      </c>
      <c r="G30" s="214">
        <v>0.125</v>
      </c>
      <c r="H30" s="214">
        <v>0.125</v>
      </c>
      <c r="I30" s="214">
        <v>0</v>
      </c>
      <c r="J30" s="225">
        <f t="shared" si="1"/>
        <v>109.625</v>
      </c>
      <c r="K30" s="226">
        <f t="shared" si="1"/>
        <v>109.5</v>
      </c>
      <c r="L30" s="227">
        <f t="shared" si="1"/>
        <v>109.375</v>
      </c>
      <c r="N30" s="228"/>
      <c r="O30" s="226">
        <f t="shared" si="2"/>
        <v>-0.125</v>
      </c>
      <c r="P30" s="227">
        <f t="shared" si="2"/>
        <v>-0.125</v>
      </c>
      <c r="R30" s="225">
        <f t="shared" si="4"/>
        <v>0.375</v>
      </c>
      <c r="S30" s="226">
        <f t="shared" si="4"/>
        <v>0.375</v>
      </c>
      <c r="T30" s="227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27295-2FAA-49D1-BCB4-8C7241B8D673}">
  <sheetPr published="0" codeName="Sheet3">
    <tabColor rgb="FF00B0F0"/>
    <pageSetUpPr fitToPage="1"/>
  </sheetPr>
  <dimension ref="B1:AE63"/>
  <sheetViews>
    <sheetView zoomScaleNormal="100" workbookViewId="0">
      <selection activeCell="N25" sqref="N25:Q25"/>
    </sheetView>
  </sheetViews>
  <sheetFormatPr defaultColWidth="8.85546875" defaultRowHeight="15.75" x14ac:dyDescent="0.25"/>
  <cols>
    <col min="1" max="1" width="2.5703125" style="229" customWidth="1"/>
    <col min="2" max="2" width="14.28515625" style="229" customWidth="1"/>
    <col min="3" max="3" width="19.140625" style="229" customWidth="1"/>
    <col min="4" max="4" width="14.28515625" style="229" customWidth="1"/>
    <col min="5" max="5" width="11.28515625" style="229" customWidth="1"/>
    <col min="6" max="6" width="18" style="229" customWidth="1"/>
    <col min="7" max="7" width="23" style="229" bestFit="1" customWidth="1"/>
    <col min="8" max="8" width="8.85546875" style="229" customWidth="1"/>
    <col min="9" max="11" width="9" style="229" bestFit="1" customWidth="1"/>
    <col min="12" max="12" width="10" style="229" bestFit="1" customWidth="1"/>
    <col min="13" max="15" width="9.7109375" style="229" bestFit="1" customWidth="1"/>
    <col min="16" max="16" width="1.5703125" style="229" customWidth="1"/>
    <col min="17" max="17" width="32.7109375" style="229" customWidth="1"/>
    <col min="18" max="24" width="6.7109375" style="229" customWidth="1"/>
    <col min="25" max="16384" width="8.85546875" style="229"/>
  </cols>
  <sheetData>
    <row r="1" spans="2:25" ht="16.5" thickBot="1" x14ac:dyDescent="0.3">
      <c r="H1" s="230"/>
      <c r="I1" s="230"/>
      <c r="J1" s="230"/>
      <c r="K1" s="231"/>
      <c r="L1" s="231"/>
      <c r="M1" s="231"/>
      <c r="N1" s="230"/>
      <c r="O1" s="230"/>
      <c r="P1" s="232"/>
    </row>
    <row r="2" spans="2:25" ht="15.6" customHeight="1" x14ac:dyDescent="0.25">
      <c r="B2" s="233" t="s">
        <v>0</v>
      </c>
      <c r="C2" s="234"/>
      <c r="D2" s="234"/>
      <c r="E2" s="235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5"/>
      <c r="Q2" s="236"/>
      <c r="R2" s="237"/>
      <c r="S2" s="237"/>
      <c r="T2" s="237"/>
      <c r="U2" s="238"/>
      <c r="V2" s="238"/>
      <c r="W2" s="235"/>
      <c r="X2" s="239"/>
    </row>
    <row r="3" spans="2:25" ht="18" customHeight="1" x14ac:dyDescent="0.25">
      <c r="B3" s="240"/>
      <c r="C3" s="241"/>
      <c r="D3" s="241"/>
      <c r="E3" s="242"/>
      <c r="F3" s="17"/>
      <c r="G3" s="17"/>
      <c r="H3" s="17"/>
      <c r="I3" s="17"/>
      <c r="J3" s="17"/>
      <c r="K3" s="17"/>
      <c r="L3" s="17"/>
      <c r="M3" s="17"/>
      <c r="N3" s="17"/>
      <c r="O3" s="17"/>
      <c r="P3" s="242"/>
      <c r="Q3"/>
      <c r="R3" s="243"/>
      <c r="S3" s="243"/>
      <c r="T3" s="243"/>
      <c r="U3" s="244"/>
      <c r="V3" s="244"/>
      <c r="W3" s="245"/>
      <c r="X3" s="246"/>
    </row>
    <row r="4" spans="2:25" ht="16.149999999999999" customHeight="1" x14ac:dyDescent="0.25">
      <c r="B4" s="247" t="s">
        <v>3</v>
      </c>
      <c r="C4" s="248"/>
      <c r="D4" s="249">
        <f>Control!$B$1</f>
        <v>45274</v>
      </c>
      <c r="E4" s="250"/>
      <c r="F4" s="251" t="s">
        <v>93</v>
      </c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43"/>
      <c r="R4" s="243"/>
      <c r="S4" s="243"/>
      <c r="T4" s="243"/>
      <c r="U4" s="244"/>
      <c r="V4" s="244"/>
      <c r="W4" s="252"/>
      <c r="X4" s="253"/>
    </row>
    <row r="5" spans="2:25" ht="18.75" x14ac:dyDescent="0.25">
      <c r="B5" s="254" t="s">
        <v>94</v>
      </c>
      <c r="C5" s="255"/>
      <c r="D5" s="255"/>
      <c r="E5" s="245"/>
      <c r="F5" s="256" t="s">
        <v>95</v>
      </c>
      <c r="G5" s="256"/>
      <c r="H5" s="256"/>
      <c r="I5" s="256"/>
      <c r="J5" s="256"/>
      <c r="K5" s="256"/>
      <c r="L5" s="256"/>
      <c r="M5" s="256"/>
      <c r="N5" s="256"/>
      <c r="O5" s="256"/>
      <c r="P5" s="257"/>
      <c r="Q5" s="258"/>
      <c r="R5" s="258"/>
      <c r="S5" s="258"/>
      <c r="T5" s="258"/>
      <c r="U5" s="258"/>
      <c r="V5" s="245"/>
      <c r="W5" s="245"/>
      <c r="X5" s="246"/>
    </row>
    <row r="6" spans="2:25" ht="15.75" customHeight="1" x14ac:dyDescent="0.25">
      <c r="B6" s="259" t="s">
        <v>96</v>
      </c>
      <c r="C6" s="260" t="s">
        <v>97</v>
      </c>
      <c r="D6" s="260" t="s">
        <v>98</v>
      </c>
      <c r="E6" s="261"/>
      <c r="F6" s="260" t="s">
        <v>99</v>
      </c>
      <c r="G6" s="260" t="s">
        <v>100</v>
      </c>
      <c r="H6" s="262" t="s">
        <v>101</v>
      </c>
      <c r="I6" s="262">
        <v>0.6</v>
      </c>
      <c r="J6" s="262">
        <v>0.65</v>
      </c>
      <c r="K6" s="262">
        <v>0.70000000000000018</v>
      </c>
      <c r="L6" s="262">
        <v>0.75000000000000022</v>
      </c>
      <c r="M6" s="262">
        <v>0.80000000000000027</v>
      </c>
      <c r="N6" s="262">
        <v>0.85</v>
      </c>
      <c r="O6" s="262">
        <v>0.9</v>
      </c>
      <c r="P6" s="261"/>
      <c r="Q6" s="263"/>
      <c r="R6" s="263"/>
      <c r="S6" s="263"/>
      <c r="T6" s="263"/>
      <c r="U6" s="263"/>
      <c r="V6" s="263"/>
      <c r="W6" s="263"/>
      <c r="X6" s="264"/>
    </row>
    <row r="7" spans="2:25" ht="15" customHeight="1" x14ac:dyDescent="0.25">
      <c r="B7" s="265">
        <f>'Flex Select Prime Pricer'!A6-0.001</f>
        <v>7.1240000000000006</v>
      </c>
      <c r="C7" s="266">
        <f>'Flex Select Prime Pricer'!H6</f>
        <v>99.01</v>
      </c>
      <c r="D7" s="266">
        <f>'Flex Select Prime Pricer'!I6</f>
        <v>98.875</v>
      </c>
      <c r="E7" s="267"/>
      <c r="F7" s="268" t="s">
        <v>102</v>
      </c>
      <c r="G7" s="269" t="s">
        <v>103</v>
      </c>
      <c r="H7" s="270">
        <v>0.875</v>
      </c>
      <c r="I7" s="271">
        <v>0.625</v>
      </c>
      <c r="J7" s="271">
        <v>0.5</v>
      </c>
      <c r="K7" s="272">
        <v>0.25</v>
      </c>
      <c r="L7" s="272">
        <v>0.125</v>
      </c>
      <c r="M7" s="270">
        <v>0.125</v>
      </c>
      <c r="N7" s="270">
        <v>-1.25</v>
      </c>
      <c r="O7" s="270">
        <v>-2.75</v>
      </c>
      <c r="P7" s="273"/>
      <c r="Q7" s="274" t="s">
        <v>104</v>
      </c>
      <c r="R7" s="274"/>
      <c r="S7" s="274"/>
      <c r="T7" s="275">
        <v>102.5</v>
      </c>
      <c r="U7" s="275"/>
      <c r="V7" s="275"/>
      <c r="W7" s="275"/>
      <c r="X7" s="276"/>
    </row>
    <row r="8" spans="2:25" ht="15" customHeight="1" x14ac:dyDescent="0.25">
      <c r="B8" s="265">
        <f>'Flex Select Prime Pricer'!A7-0.001</f>
        <v>7.2490000000000006</v>
      </c>
      <c r="C8" s="266">
        <f>'Flex Select Prime Pricer'!H7</f>
        <v>99.385000000000005</v>
      </c>
      <c r="D8" s="266">
        <f>'Flex Select Prime Pricer'!I7</f>
        <v>99.25</v>
      </c>
      <c r="E8" s="267"/>
      <c r="F8" s="277"/>
      <c r="G8" s="278" t="s">
        <v>22</v>
      </c>
      <c r="H8" s="279">
        <v>0.75</v>
      </c>
      <c r="I8" s="279">
        <v>0.5</v>
      </c>
      <c r="J8" s="279">
        <v>0.375</v>
      </c>
      <c r="K8" s="279">
        <v>0.125</v>
      </c>
      <c r="L8" s="279">
        <v>0</v>
      </c>
      <c r="M8" s="279">
        <v>-0.125</v>
      </c>
      <c r="N8" s="279">
        <v>-1.75</v>
      </c>
      <c r="O8" s="280">
        <v>-3.375</v>
      </c>
      <c r="P8" s="273"/>
      <c r="Q8" s="281" t="s">
        <v>11</v>
      </c>
      <c r="R8" s="281"/>
      <c r="S8" s="281"/>
      <c r="T8" s="281"/>
      <c r="U8" s="281"/>
      <c r="V8" s="281"/>
      <c r="W8" s="281"/>
      <c r="X8" s="282"/>
    </row>
    <row r="9" spans="2:25" ht="15" customHeight="1" x14ac:dyDescent="0.25">
      <c r="B9" s="265">
        <f>'Flex Select Prime Pricer'!A8-0.001</f>
        <v>7.3740000000000006</v>
      </c>
      <c r="C9" s="266">
        <f>'Flex Select Prime Pricer'!H8</f>
        <v>99.697500000000005</v>
      </c>
      <c r="D9" s="266">
        <f>'Flex Select Prime Pricer'!I8</f>
        <v>99.5625</v>
      </c>
      <c r="E9" s="267"/>
      <c r="F9" s="277"/>
      <c r="G9" s="278" t="s">
        <v>24</v>
      </c>
      <c r="H9" s="283">
        <v>0.5</v>
      </c>
      <c r="I9" s="279">
        <v>0.375</v>
      </c>
      <c r="J9" s="279">
        <v>0.25</v>
      </c>
      <c r="K9" s="279">
        <v>-0.125</v>
      </c>
      <c r="L9" s="279">
        <v>-0.125</v>
      </c>
      <c r="M9" s="279">
        <v>-0.25</v>
      </c>
      <c r="N9" s="279">
        <v>-1.875</v>
      </c>
      <c r="O9" s="284" t="s">
        <v>18</v>
      </c>
      <c r="P9" s="273"/>
      <c r="Q9" s="285" t="s">
        <v>105</v>
      </c>
      <c r="R9" s="285"/>
      <c r="S9" s="285"/>
      <c r="T9" s="285"/>
      <c r="U9" s="285"/>
      <c r="V9" s="285"/>
      <c r="W9" s="285"/>
      <c r="X9" s="286"/>
    </row>
    <row r="10" spans="2:25" ht="15" customHeight="1" x14ac:dyDescent="0.25">
      <c r="B10" s="265">
        <f>'Flex Select Prime Pricer'!A9-0.001</f>
        <v>7.4990000000000006</v>
      </c>
      <c r="C10" s="266">
        <f>'Flex Select Prime Pricer'!H9</f>
        <v>100.01</v>
      </c>
      <c r="D10" s="266">
        <f>'Flex Select Prime Pricer'!I9</f>
        <v>99.875</v>
      </c>
      <c r="E10" s="267"/>
      <c r="F10" s="277"/>
      <c r="G10" s="278" t="s">
        <v>26</v>
      </c>
      <c r="H10" s="279">
        <v>0.375</v>
      </c>
      <c r="I10" s="279">
        <v>0.25</v>
      </c>
      <c r="J10" s="279">
        <v>0.25</v>
      </c>
      <c r="K10" s="279">
        <v>-0.25</v>
      </c>
      <c r="L10" s="279">
        <v>-0.5</v>
      </c>
      <c r="M10" s="279">
        <v>-0.875</v>
      </c>
      <c r="N10" s="279">
        <v>-2.875</v>
      </c>
      <c r="O10" s="284" t="s">
        <v>18</v>
      </c>
      <c r="P10" s="273"/>
      <c r="Q10" s="287" t="s">
        <v>106</v>
      </c>
      <c r="R10" s="287"/>
      <c r="S10" s="287"/>
      <c r="T10" s="287"/>
      <c r="U10" s="287"/>
      <c r="V10" s="287"/>
      <c r="W10" s="287"/>
      <c r="X10" s="288"/>
      <c r="Y10" s="244"/>
    </row>
    <row r="11" spans="2:25" ht="15" customHeight="1" x14ac:dyDescent="0.25">
      <c r="B11" s="265">
        <f>'Flex Select Prime Pricer'!A10-0.001</f>
        <v>7.6240000000000006</v>
      </c>
      <c r="C11" s="266">
        <f>'Flex Select Prime Pricer'!H10</f>
        <v>100.26</v>
      </c>
      <c r="D11" s="266">
        <f>'Flex Select Prime Pricer'!I10</f>
        <v>100.125</v>
      </c>
      <c r="E11" s="267"/>
      <c r="F11" s="277"/>
      <c r="G11" s="278" t="s">
        <v>28</v>
      </c>
      <c r="H11" s="279">
        <v>0.25</v>
      </c>
      <c r="I11" s="279">
        <v>0.125</v>
      </c>
      <c r="J11" s="279">
        <v>0.125</v>
      </c>
      <c r="K11" s="279">
        <v>-0.375</v>
      </c>
      <c r="L11" s="279">
        <v>-0.75</v>
      </c>
      <c r="M11" s="279">
        <v>-1.625</v>
      </c>
      <c r="N11" s="284" t="s">
        <v>18</v>
      </c>
      <c r="O11" s="284" t="s">
        <v>18</v>
      </c>
      <c r="P11" s="273"/>
      <c r="Q11" s="287" t="s">
        <v>19</v>
      </c>
      <c r="R11" s="287"/>
      <c r="S11" s="287"/>
      <c r="T11" s="287"/>
      <c r="U11" s="287"/>
      <c r="V11" s="287"/>
      <c r="W11" s="287"/>
      <c r="X11" s="288"/>
      <c r="Y11" s="289"/>
    </row>
    <row r="12" spans="2:25" ht="15" customHeight="1" x14ac:dyDescent="0.25">
      <c r="B12" s="265">
        <f>'Flex Select Prime Pricer'!A11-0.001</f>
        <v>7.7489999999999997</v>
      </c>
      <c r="C12" s="266">
        <f>'Flex Select Prime Pricer'!H11</f>
        <v>100.51</v>
      </c>
      <c r="D12" s="266">
        <f>'Flex Select Prime Pricer'!I11</f>
        <v>100.375</v>
      </c>
      <c r="E12" s="267"/>
      <c r="F12" s="277"/>
      <c r="G12" s="278" t="s">
        <v>30</v>
      </c>
      <c r="H12" s="279">
        <v>-0.375</v>
      </c>
      <c r="I12" s="279">
        <v>-0.625</v>
      </c>
      <c r="J12" s="279">
        <v>-1</v>
      </c>
      <c r="K12" s="279">
        <v>-1.5</v>
      </c>
      <c r="L12" s="279">
        <v>-2.375</v>
      </c>
      <c r="M12" s="279">
        <v>-3.375</v>
      </c>
      <c r="N12" s="284" t="s">
        <v>18</v>
      </c>
      <c r="O12" s="284" t="s">
        <v>18</v>
      </c>
      <c r="P12" s="273"/>
      <c r="Q12" s="287" t="s">
        <v>107</v>
      </c>
      <c r="R12" s="287"/>
      <c r="S12" s="287"/>
      <c r="T12" s="287"/>
      <c r="U12" s="287"/>
      <c r="V12" s="287"/>
      <c r="W12" s="287"/>
      <c r="X12" s="288"/>
      <c r="Y12" s="290"/>
    </row>
    <row r="13" spans="2:25" ht="15" customHeight="1" x14ac:dyDescent="0.25">
      <c r="B13" s="265">
        <f>'Flex Select Prime Pricer'!A12-0.001</f>
        <v>7.8739999999999997</v>
      </c>
      <c r="C13" s="266">
        <f>'Flex Select Prime Pricer'!H12</f>
        <v>100.76</v>
      </c>
      <c r="D13" s="266">
        <f>'Flex Select Prime Pricer'!I12</f>
        <v>100.625</v>
      </c>
      <c r="E13" s="267"/>
      <c r="F13" s="277"/>
      <c r="G13" s="278" t="s">
        <v>108</v>
      </c>
      <c r="H13" s="279">
        <v>-1</v>
      </c>
      <c r="I13" s="279">
        <v>-1</v>
      </c>
      <c r="J13" s="279">
        <v>-1.25</v>
      </c>
      <c r="K13" s="279">
        <v>-2</v>
      </c>
      <c r="L13" s="279">
        <v>-2.625</v>
      </c>
      <c r="M13" s="284" t="s">
        <v>18</v>
      </c>
      <c r="N13" s="284" t="s">
        <v>18</v>
      </c>
      <c r="O13" s="284" t="s">
        <v>18</v>
      </c>
      <c r="P13" s="273"/>
      <c r="Q13" s="287" t="s">
        <v>109</v>
      </c>
      <c r="R13" s="287"/>
      <c r="S13" s="287"/>
      <c r="T13" s="287"/>
      <c r="U13" s="287"/>
      <c r="V13" s="287"/>
      <c r="W13" s="287"/>
      <c r="X13" s="288"/>
      <c r="Y13" s="290"/>
    </row>
    <row r="14" spans="2:25" ht="15" customHeight="1" x14ac:dyDescent="0.25">
      <c r="B14" s="265">
        <f>'Flex Select Prime Pricer'!A13-0.001</f>
        <v>7.9989999999999997</v>
      </c>
      <c r="C14" s="266">
        <f>'Flex Select Prime Pricer'!H13</f>
        <v>101.01</v>
      </c>
      <c r="D14" s="266">
        <f>'Flex Select Prime Pricer'!I13</f>
        <v>100.875</v>
      </c>
      <c r="E14" s="267"/>
      <c r="F14" s="291" t="s">
        <v>110</v>
      </c>
      <c r="G14" s="278" t="s">
        <v>103</v>
      </c>
      <c r="H14" s="279">
        <v>0.625</v>
      </c>
      <c r="I14" s="283">
        <v>0.5</v>
      </c>
      <c r="J14" s="283">
        <v>0.375</v>
      </c>
      <c r="K14" s="280">
        <v>0.25</v>
      </c>
      <c r="L14" s="279">
        <v>0.125</v>
      </c>
      <c r="M14" s="279">
        <v>0</v>
      </c>
      <c r="N14" s="279">
        <v>-1.375</v>
      </c>
      <c r="O14" s="279">
        <v>-3</v>
      </c>
      <c r="P14" s="273"/>
      <c r="Q14" s="281" t="s">
        <v>23</v>
      </c>
      <c r="R14" s="281"/>
      <c r="S14" s="281"/>
      <c r="T14" s="281"/>
      <c r="U14" s="281"/>
      <c r="V14" s="281"/>
      <c r="W14" s="281"/>
      <c r="X14" s="282"/>
      <c r="Y14" s="290"/>
    </row>
    <row r="15" spans="2:25" ht="15" customHeight="1" x14ac:dyDescent="0.25">
      <c r="B15" s="265">
        <f>'Flex Select Prime Pricer'!A14-0.001</f>
        <v>8.1240000000000006</v>
      </c>
      <c r="C15" s="266">
        <f>'Flex Select Prime Pricer'!H14</f>
        <v>101.26</v>
      </c>
      <c r="D15" s="266">
        <f>'Flex Select Prime Pricer'!I14</f>
        <v>101.125</v>
      </c>
      <c r="E15" s="267"/>
      <c r="F15" s="291"/>
      <c r="G15" s="278" t="s">
        <v>22</v>
      </c>
      <c r="H15" s="279">
        <v>0.5</v>
      </c>
      <c r="I15" s="279">
        <v>0.375</v>
      </c>
      <c r="J15" s="279">
        <v>0.25</v>
      </c>
      <c r="K15" s="279">
        <v>0.125</v>
      </c>
      <c r="L15" s="279">
        <v>0</v>
      </c>
      <c r="M15" s="279">
        <v>-0.25</v>
      </c>
      <c r="N15" s="279">
        <v>-2</v>
      </c>
      <c r="O15" s="279">
        <v>-3.75</v>
      </c>
      <c r="P15" s="273"/>
      <c r="Q15" s="292" t="s">
        <v>25</v>
      </c>
      <c r="R15" s="292"/>
      <c r="S15" s="292"/>
      <c r="T15" s="292"/>
      <c r="U15" s="292"/>
      <c r="V15" s="292"/>
      <c r="W15" s="292"/>
      <c r="X15" s="293"/>
      <c r="Y15" s="290"/>
    </row>
    <row r="16" spans="2:25" ht="15" customHeight="1" x14ac:dyDescent="0.25">
      <c r="B16" s="265">
        <f>'Flex Select Prime Pricer'!A15-0.001</f>
        <v>8.2490000000000006</v>
      </c>
      <c r="C16" s="266">
        <f>'Flex Select Prime Pricer'!H15</f>
        <v>101.51</v>
      </c>
      <c r="D16" s="266">
        <f>'Flex Select Prime Pricer'!I15</f>
        <v>101.375</v>
      </c>
      <c r="E16" s="267"/>
      <c r="F16" s="291"/>
      <c r="G16" s="278" t="s">
        <v>24</v>
      </c>
      <c r="H16" s="283">
        <v>0.375</v>
      </c>
      <c r="I16" s="283">
        <v>0.25</v>
      </c>
      <c r="J16" s="279">
        <v>0.125</v>
      </c>
      <c r="K16" s="279">
        <v>-0.125</v>
      </c>
      <c r="L16" s="279">
        <v>-0.25</v>
      </c>
      <c r="M16" s="279">
        <v>-0.5</v>
      </c>
      <c r="N16" s="279">
        <v>-2.25</v>
      </c>
      <c r="O16" s="284" t="s">
        <v>18</v>
      </c>
      <c r="P16" s="273"/>
      <c r="Q16" s="287" t="s">
        <v>27</v>
      </c>
      <c r="R16" s="287"/>
      <c r="S16" s="287"/>
      <c r="T16" s="294">
        <v>6.25E-2</v>
      </c>
      <c r="U16" s="294"/>
      <c r="V16" s="294"/>
      <c r="W16" s="294"/>
      <c r="X16" s="295"/>
      <c r="Y16" s="290"/>
    </row>
    <row r="17" spans="2:25" ht="15" customHeight="1" x14ac:dyDescent="0.25">
      <c r="B17" s="265">
        <f>'Flex Select Prime Pricer'!A16-0.001</f>
        <v>8.3740000000000006</v>
      </c>
      <c r="C17" s="266">
        <f>'Flex Select Prime Pricer'!H16</f>
        <v>101.694</v>
      </c>
      <c r="D17" s="266">
        <f>'Flex Select Prime Pricer'!I16</f>
        <v>101.625</v>
      </c>
      <c r="E17" s="267"/>
      <c r="F17" s="291"/>
      <c r="G17" s="278" t="s">
        <v>26</v>
      </c>
      <c r="H17" s="279">
        <v>0.25</v>
      </c>
      <c r="I17" s="279">
        <v>0.25</v>
      </c>
      <c r="J17" s="279">
        <v>0.125</v>
      </c>
      <c r="K17" s="279">
        <v>-0.25</v>
      </c>
      <c r="L17" s="279">
        <v>-0.375</v>
      </c>
      <c r="M17" s="279">
        <v>-1.125</v>
      </c>
      <c r="N17" s="279">
        <v>-3.25</v>
      </c>
      <c r="O17" s="284" t="s">
        <v>18</v>
      </c>
      <c r="P17" s="273"/>
      <c r="Q17" s="287" t="s">
        <v>29</v>
      </c>
      <c r="R17" s="287"/>
      <c r="S17" s="287"/>
      <c r="T17" s="294">
        <v>0</v>
      </c>
      <c r="U17" s="294"/>
      <c r="V17" s="294"/>
      <c r="W17" s="294"/>
      <c r="X17" s="295"/>
      <c r="Y17" s="289"/>
    </row>
    <row r="18" spans="2:25" x14ac:dyDescent="0.25">
      <c r="B18" s="265">
        <f>'Flex Select Prime Pricer'!A17-0.001</f>
        <v>8.4990000000000006</v>
      </c>
      <c r="C18" s="266">
        <f>'Flex Select Prime Pricer'!H17</f>
        <v>101.914</v>
      </c>
      <c r="D18" s="266">
        <f>'Flex Select Prime Pricer'!I17</f>
        <v>101.875</v>
      </c>
      <c r="E18" s="267"/>
      <c r="F18" s="291"/>
      <c r="G18" s="278" t="s">
        <v>28</v>
      </c>
      <c r="H18" s="279">
        <v>0.25</v>
      </c>
      <c r="I18" s="279">
        <v>0.125</v>
      </c>
      <c r="J18" s="279">
        <v>0</v>
      </c>
      <c r="K18" s="279">
        <v>-0.375</v>
      </c>
      <c r="L18" s="279">
        <v>-1</v>
      </c>
      <c r="M18" s="279">
        <v>-2.125</v>
      </c>
      <c r="N18" s="284" t="s">
        <v>18</v>
      </c>
      <c r="O18" s="284" t="s">
        <v>18</v>
      </c>
      <c r="P18" s="273"/>
      <c r="Q18" s="287" t="s">
        <v>31</v>
      </c>
      <c r="R18" s="287"/>
      <c r="S18" s="287"/>
      <c r="T18" s="294">
        <v>-0.375</v>
      </c>
      <c r="U18" s="294"/>
      <c r="V18" s="294"/>
      <c r="W18" s="294"/>
      <c r="X18" s="295"/>
    </row>
    <row r="19" spans="2:25" ht="18.75" x14ac:dyDescent="0.25">
      <c r="B19" s="265">
        <f>'Flex Select Prime Pricer'!A18-0.001</f>
        <v>8.6240000000000006</v>
      </c>
      <c r="C19" s="266">
        <f>'Flex Select Prime Pricer'!H18</f>
        <v>102.164</v>
      </c>
      <c r="D19" s="266">
        <f>'Flex Select Prime Pricer'!I18</f>
        <v>102.125</v>
      </c>
      <c r="E19" s="267"/>
      <c r="F19" s="291"/>
      <c r="G19" s="278" t="s">
        <v>30</v>
      </c>
      <c r="H19" s="283">
        <v>-0.375</v>
      </c>
      <c r="I19" s="279">
        <v>-0.625</v>
      </c>
      <c r="J19" s="279">
        <v>-1</v>
      </c>
      <c r="K19" s="279">
        <v>-1.5</v>
      </c>
      <c r="L19" s="296">
        <v>-2.625</v>
      </c>
      <c r="M19" s="296">
        <v>-3.875</v>
      </c>
      <c r="N19" s="284" t="s">
        <v>18</v>
      </c>
      <c r="O19" s="284" t="s">
        <v>18</v>
      </c>
      <c r="P19" s="273"/>
      <c r="Q19" s="297" t="s">
        <v>33</v>
      </c>
      <c r="R19" s="297"/>
      <c r="S19" s="297"/>
      <c r="T19" s="297"/>
      <c r="U19" s="297"/>
      <c r="V19" s="297"/>
      <c r="W19" s="297"/>
      <c r="X19" s="298"/>
    </row>
    <row r="20" spans="2:25" ht="15" customHeight="1" x14ac:dyDescent="0.25">
      <c r="B20" s="265">
        <f>'Flex Select Prime Pricer'!A19-0.001</f>
        <v>8.7490000000000006</v>
      </c>
      <c r="C20" s="266">
        <f>'Flex Select Prime Pricer'!H19</f>
        <v>102.414</v>
      </c>
      <c r="D20" s="266">
        <f>'Flex Select Prime Pricer'!I19</f>
        <v>102.375</v>
      </c>
      <c r="E20" s="267"/>
      <c r="F20" s="291"/>
      <c r="G20" s="278" t="s">
        <v>108</v>
      </c>
      <c r="H20" s="279">
        <v>-1</v>
      </c>
      <c r="I20" s="279">
        <v>-1</v>
      </c>
      <c r="J20" s="279">
        <v>-1.25</v>
      </c>
      <c r="K20" s="296">
        <v>-2.125</v>
      </c>
      <c r="L20" s="296">
        <v>-3.25</v>
      </c>
      <c r="M20" s="299" t="s">
        <v>18</v>
      </c>
      <c r="N20" s="284" t="s">
        <v>18</v>
      </c>
      <c r="O20" s="284" t="s">
        <v>18</v>
      </c>
      <c r="P20" s="273"/>
      <c r="Q20" s="287" t="s">
        <v>34</v>
      </c>
      <c r="R20" s="287"/>
      <c r="S20" s="287"/>
      <c r="T20" s="294">
        <v>-0.25</v>
      </c>
      <c r="U20" s="294"/>
      <c r="V20" s="294"/>
      <c r="W20" s="294"/>
      <c r="X20" s="295"/>
    </row>
    <row r="21" spans="2:25" ht="15" customHeight="1" x14ac:dyDescent="0.25">
      <c r="B21" s="265">
        <f>'Flex Select Prime Pricer'!A20-0.001</f>
        <v>8.8740000000000023</v>
      </c>
      <c r="C21" s="266">
        <f>'Flex Select Prime Pricer'!H20</f>
        <v>102.664</v>
      </c>
      <c r="D21" s="266">
        <f>'Flex Select Prime Pricer'!I20</f>
        <v>102.625</v>
      </c>
      <c r="E21" s="267"/>
      <c r="F21" s="300" t="s">
        <v>111</v>
      </c>
      <c r="G21" s="301"/>
      <c r="H21" s="301"/>
      <c r="I21" s="301"/>
      <c r="J21" s="301"/>
      <c r="K21" s="273"/>
      <c r="L21" s="273"/>
      <c r="M21" s="273"/>
      <c r="N21" s="273"/>
      <c r="O21" s="273"/>
      <c r="P21" s="273"/>
      <c r="Q21" s="287" t="s">
        <v>27</v>
      </c>
      <c r="R21" s="287"/>
      <c r="S21" s="287"/>
      <c r="T21" s="294">
        <v>-0.375</v>
      </c>
      <c r="U21" s="294"/>
      <c r="V21" s="294"/>
      <c r="W21" s="294"/>
      <c r="X21" s="295"/>
    </row>
    <row r="22" spans="2:25" ht="15" customHeight="1" x14ac:dyDescent="0.25">
      <c r="B22" s="265">
        <f>'Flex Select Prime Pricer'!A21-0.001</f>
        <v>8.9990000000000006</v>
      </c>
      <c r="C22" s="266">
        <f>'Flex Select Prime Pricer'!H21</f>
        <v>102.914</v>
      </c>
      <c r="D22" s="266">
        <f>'Flex Select Prime Pricer'!I21</f>
        <v>102.875</v>
      </c>
      <c r="E22" s="267"/>
      <c r="F22" s="302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87" t="s">
        <v>35</v>
      </c>
      <c r="R22" s="287"/>
      <c r="S22" s="287"/>
      <c r="T22" s="303">
        <v>-0.25</v>
      </c>
      <c r="U22" s="303"/>
      <c r="V22" s="303"/>
      <c r="W22" s="303"/>
      <c r="X22" s="304"/>
    </row>
    <row r="23" spans="2:25" x14ac:dyDescent="0.25">
      <c r="B23" s="265">
        <f>'Flex Select Prime Pricer'!A22-0.001</f>
        <v>9.1240000000000006</v>
      </c>
      <c r="C23" s="266">
        <f>'Flex Select Prime Pricer'!H22</f>
        <v>103.1015</v>
      </c>
      <c r="D23" s="266">
        <f>'Flex Select Prime Pricer'!I22</f>
        <v>103.0625</v>
      </c>
      <c r="E23" s="267"/>
      <c r="F23" s="256" t="s">
        <v>112</v>
      </c>
      <c r="G23" s="256"/>
      <c r="H23" s="256"/>
      <c r="I23" s="256"/>
      <c r="J23" s="256"/>
      <c r="K23" s="256"/>
      <c r="L23" s="256"/>
      <c r="M23" s="256"/>
      <c r="N23" s="256"/>
      <c r="O23" s="256"/>
      <c r="P23" s="273"/>
      <c r="Q23" s="305" t="s">
        <v>113</v>
      </c>
      <c r="R23" s="305"/>
      <c r="S23" s="305"/>
      <c r="T23" s="305"/>
      <c r="U23" s="305"/>
      <c r="V23" s="305"/>
      <c r="W23" s="305"/>
      <c r="X23" s="306"/>
    </row>
    <row r="24" spans="2:25" ht="15" customHeight="1" x14ac:dyDescent="0.25">
      <c r="B24" s="265">
        <f>'Flex Select Prime Pricer'!A23-0.001</f>
        <v>9.2490000000000006</v>
      </c>
      <c r="C24" s="266">
        <f>'Flex Select Prime Pricer'!H23</f>
        <v>103.289</v>
      </c>
      <c r="D24" s="266">
        <f>'Flex Select Prime Pricer'!I23</f>
        <v>103.25</v>
      </c>
      <c r="E24" s="267"/>
      <c r="F24" s="260"/>
      <c r="G24" s="260"/>
      <c r="H24" s="262" t="s">
        <v>101</v>
      </c>
      <c r="I24" s="262" t="s">
        <v>114</v>
      </c>
      <c r="J24" s="262">
        <v>0.65000000000000013</v>
      </c>
      <c r="K24" s="262">
        <v>0.70000000000000018</v>
      </c>
      <c r="L24" s="262">
        <v>0.75000000000000022</v>
      </c>
      <c r="M24" s="262">
        <v>0.80000000000000027</v>
      </c>
      <c r="N24" s="262">
        <v>0.85</v>
      </c>
      <c r="O24" s="262">
        <v>0.9</v>
      </c>
      <c r="P24" s="273"/>
      <c r="Q24" s="307" t="s">
        <v>115</v>
      </c>
      <c r="R24" s="307"/>
      <c r="S24" s="307"/>
      <c r="T24" s="307"/>
      <c r="U24" s="307"/>
      <c r="V24" s="307"/>
      <c r="W24" s="307"/>
      <c r="X24" s="308"/>
    </row>
    <row r="25" spans="2:25" ht="15" customHeight="1" x14ac:dyDescent="0.25">
      <c r="B25" s="265">
        <f>'Flex Select Prime Pricer'!A24-0.001</f>
        <v>9.3740000000000006</v>
      </c>
      <c r="C25" s="266">
        <f>'Flex Select Prime Pricer'!H24</f>
        <v>103.4765</v>
      </c>
      <c r="D25" s="266">
        <f>'Flex Select Prime Pricer'!I24</f>
        <v>103.4375</v>
      </c>
      <c r="E25" s="267"/>
      <c r="F25" s="309" t="s">
        <v>116</v>
      </c>
      <c r="G25" s="310" t="s">
        <v>117</v>
      </c>
      <c r="H25" s="266">
        <v>0</v>
      </c>
      <c r="I25" s="266">
        <v>0</v>
      </c>
      <c r="J25" s="266">
        <v>0</v>
      </c>
      <c r="K25" s="266">
        <v>0</v>
      </c>
      <c r="L25" s="266">
        <v>-0.125</v>
      </c>
      <c r="M25" s="311">
        <v>-0.125</v>
      </c>
      <c r="N25" s="311">
        <v>-0.375</v>
      </c>
      <c r="O25" s="311">
        <v>-0.5</v>
      </c>
      <c r="P25" s="273"/>
      <c r="Q25" s="312" t="s">
        <v>118</v>
      </c>
      <c r="R25" s="312"/>
      <c r="S25" s="312"/>
      <c r="T25" s="312"/>
      <c r="U25" s="312"/>
      <c r="V25" s="312"/>
      <c r="W25" s="312"/>
      <c r="X25" s="313"/>
    </row>
    <row r="26" spans="2:25" x14ac:dyDescent="0.25">
      <c r="B26" s="265">
        <f>'Flex Select Prime Pricer'!A25-0.001</f>
        <v>9.4990000000000006</v>
      </c>
      <c r="C26" s="266">
        <f>'Flex Select Prime Pricer'!H25</f>
        <v>103.63275</v>
      </c>
      <c r="D26" s="266">
        <f>'Flex Select Prime Pricer'!I25</f>
        <v>103.59375</v>
      </c>
      <c r="E26" s="267"/>
      <c r="F26" s="309"/>
      <c r="G26" s="314" t="s">
        <v>119</v>
      </c>
      <c r="H26" s="266">
        <v>-0.375</v>
      </c>
      <c r="I26" s="266">
        <v>-0.5</v>
      </c>
      <c r="J26" s="266">
        <v>-0.625</v>
      </c>
      <c r="K26" s="266">
        <v>-0.75</v>
      </c>
      <c r="L26" s="266">
        <v>-0.875</v>
      </c>
      <c r="M26" s="266">
        <v>-1</v>
      </c>
      <c r="N26" s="315" t="s">
        <v>18</v>
      </c>
      <c r="O26" s="315" t="s">
        <v>18</v>
      </c>
      <c r="P26" s="273"/>
      <c r="Q26" s="316" t="s">
        <v>120</v>
      </c>
      <c r="R26" s="316"/>
      <c r="S26" s="316"/>
      <c r="T26" s="316"/>
      <c r="U26" s="316"/>
      <c r="V26" s="316"/>
      <c r="W26" s="316"/>
      <c r="X26" s="317"/>
    </row>
    <row r="27" spans="2:25" x14ac:dyDescent="0.25">
      <c r="B27" s="265">
        <f>'Flex Select Prime Pricer'!A26-0.001</f>
        <v>9.6240000000000006</v>
      </c>
      <c r="C27" s="266">
        <f>'Flex Select Prime Pricer'!H26</f>
        <v>103.789</v>
      </c>
      <c r="D27" s="266">
        <f>'Flex Select Prime Pricer'!I26</f>
        <v>103.75</v>
      </c>
      <c r="E27" s="267"/>
      <c r="F27" s="309"/>
      <c r="G27" s="314" t="s">
        <v>121</v>
      </c>
      <c r="H27" s="266">
        <v>-0.625</v>
      </c>
      <c r="I27" s="266">
        <v>-0.75</v>
      </c>
      <c r="J27" s="266">
        <v>-0.875</v>
      </c>
      <c r="K27" s="266">
        <v>-1</v>
      </c>
      <c r="L27" s="266">
        <v>-1.125</v>
      </c>
      <c r="M27" s="266">
        <v>-1.25</v>
      </c>
      <c r="N27" s="315" t="s">
        <v>18</v>
      </c>
      <c r="O27" s="318" t="s">
        <v>18</v>
      </c>
      <c r="P27" s="273"/>
      <c r="Q27" s="316" t="s">
        <v>45</v>
      </c>
      <c r="R27" s="316"/>
      <c r="S27" s="316"/>
      <c r="T27" s="316"/>
      <c r="U27" s="316"/>
      <c r="V27" s="316"/>
      <c r="W27" s="316"/>
      <c r="X27" s="317"/>
    </row>
    <row r="28" spans="2:25" x14ac:dyDescent="0.25">
      <c r="B28" s="265">
        <f>'Flex Select Prime Pricer'!A27-0.001</f>
        <v>9.7490000000000006</v>
      </c>
      <c r="C28" s="266">
        <f>'Flex Select Prime Pricer'!H27</f>
        <v>103.94525</v>
      </c>
      <c r="D28" s="266">
        <f>'Flex Select Prime Pricer'!I27</f>
        <v>103.90625</v>
      </c>
      <c r="E28" s="267"/>
      <c r="F28" s="309"/>
      <c r="G28" s="314" t="s">
        <v>122</v>
      </c>
      <c r="H28" s="266">
        <v>-1.125</v>
      </c>
      <c r="I28" s="266">
        <v>-1.25</v>
      </c>
      <c r="J28" s="266">
        <v>-1.375</v>
      </c>
      <c r="K28" s="266">
        <v>-1.5</v>
      </c>
      <c r="L28" s="266">
        <v>-1.625</v>
      </c>
      <c r="M28" s="266">
        <v>-1.75</v>
      </c>
      <c r="N28" s="315" t="s">
        <v>18</v>
      </c>
      <c r="O28" s="318" t="s">
        <v>18</v>
      </c>
      <c r="P28" s="273"/>
      <c r="Q28" s="316"/>
      <c r="R28" s="316"/>
      <c r="S28" s="316"/>
      <c r="T28" s="316"/>
      <c r="U28" s="316"/>
      <c r="V28" s="316"/>
      <c r="W28" s="316"/>
      <c r="X28" s="317"/>
    </row>
    <row r="29" spans="2:25" ht="15" customHeight="1" x14ac:dyDescent="0.25">
      <c r="B29" s="265">
        <f>'Flex Select Prime Pricer'!A28-0.001</f>
        <v>9.8740000000000006</v>
      </c>
      <c r="C29" s="266">
        <f>'Flex Select Prime Pricer'!H28</f>
        <v>104.1015</v>
      </c>
      <c r="D29" s="266">
        <f>'Flex Select Prime Pricer'!I28</f>
        <v>104.0625</v>
      </c>
      <c r="E29" s="267"/>
      <c r="F29" s="309" t="s">
        <v>123</v>
      </c>
      <c r="G29" s="314" t="s">
        <v>124</v>
      </c>
      <c r="H29" s="266">
        <v>-0.75</v>
      </c>
      <c r="I29" s="266">
        <v>-0.875</v>
      </c>
      <c r="J29" s="266">
        <v>-0.875</v>
      </c>
      <c r="K29" s="266">
        <v>-1</v>
      </c>
      <c r="L29" s="266">
        <v>-1</v>
      </c>
      <c r="M29" s="266">
        <v>-1</v>
      </c>
      <c r="N29" s="266">
        <v>-1.25</v>
      </c>
      <c r="O29" s="318" t="s">
        <v>18</v>
      </c>
      <c r="P29" s="273"/>
      <c r="Q29" s="316" t="s">
        <v>125</v>
      </c>
      <c r="R29" s="316"/>
      <c r="S29" s="316"/>
      <c r="T29" s="316"/>
      <c r="U29" s="316"/>
      <c r="V29" s="316"/>
      <c r="W29" s="316"/>
      <c r="X29" s="317"/>
    </row>
    <row r="30" spans="2:25" ht="15" customHeight="1" x14ac:dyDescent="0.25">
      <c r="B30" s="265">
        <f>'Flex Select Prime Pricer'!A29-0.001</f>
        <v>9.9990000000000006</v>
      </c>
      <c r="C30" s="266">
        <f>'Flex Select Prime Pricer'!H29</f>
        <v>104.25775</v>
      </c>
      <c r="D30" s="266">
        <f>'Flex Select Prime Pricer'!I29</f>
        <v>104.21875</v>
      </c>
      <c r="E30" s="267"/>
      <c r="F30" s="309"/>
      <c r="G30" s="314" t="s">
        <v>126</v>
      </c>
      <c r="H30" s="266">
        <v>-0.5</v>
      </c>
      <c r="I30" s="266">
        <v>-0.75</v>
      </c>
      <c r="J30" s="266">
        <v>-0.75</v>
      </c>
      <c r="K30" s="266">
        <v>-0.75</v>
      </c>
      <c r="L30" s="266">
        <v>-1</v>
      </c>
      <c r="M30" s="266">
        <v>-1</v>
      </c>
      <c r="N30" s="266">
        <v>-1</v>
      </c>
      <c r="O30" s="266">
        <v>-1.25</v>
      </c>
      <c r="P30" s="273"/>
      <c r="Q30" s="316" t="s">
        <v>49</v>
      </c>
      <c r="R30" s="316"/>
      <c r="S30" s="316"/>
      <c r="T30" s="316"/>
      <c r="U30" s="316"/>
      <c r="V30" s="316"/>
      <c r="W30" s="316"/>
      <c r="X30" s="317"/>
    </row>
    <row r="31" spans="2:25" ht="15" customHeight="1" x14ac:dyDescent="0.25">
      <c r="B31" s="265">
        <f>'Flex Select Prime Pricer'!A30-0.001</f>
        <v>10.124000000000001</v>
      </c>
      <c r="C31" s="266">
        <f>'Flex Select Prime Pricer'!H30</f>
        <v>104.414</v>
      </c>
      <c r="D31" s="266">
        <f>'Flex Select Prime Pricer'!I30</f>
        <v>104.375</v>
      </c>
      <c r="E31" s="267"/>
      <c r="F31" s="309"/>
      <c r="G31" s="314" t="s">
        <v>127</v>
      </c>
      <c r="H31" s="266">
        <v>0</v>
      </c>
      <c r="I31" s="266">
        <v>0</v>
      </c>
      <c r="J31" s="266">
        <v>0</v>
      </c>
      <c r="K31" s="266">
        <v>0</v>
      </c>
      <c r="L31" s="266">
        <v>0</v>
      </c>
      <c r="M31" s="266">
        <v>0</v>
      </c>
      <c r="N31" s="266">
        <v>0</v>
      </c>
      <c r="O31" s="266">
        <v>0</v>
      </c>
      <c r="P31" s="273"/>
      <c r="Q31" s="316" t="s">
        <v>52</v>
      </c>
      <c r="R31" s="316"/>
      <c r="S31" s="316"/>
      <c r="T31" s="316"/>
      <c r="U31" s="316"/>
      <c r="V31" s="316"/>
      <c r="W31" s="316"/>
      <c r="X31" s="317"/>
    </row>
    <row r="32" spans="2:25" x14ac:dyDescent="0.25">
      <c r="B32" s="265">
        <f>'Flex Select Prime Pricer'!A31-0.001</f>
        <v>10.249000000000001</v>
      </c>
      <c r="C32" s="266">
        <f>'Flex Select Prime Pricer'!H31</f>
        <v>104.57025</v>
      </c>
      <c r="D32" s="266">
        <f>'Flex Select Prime Pricer'!I31</f>
        <v>104.53125</v>
      </c>
      <c r="E32" s="267"/>
      <c r="F32" s="309"/>
      <c r="G32" s="314" t="s">
        <v>128</v>
      </c>
      <c r="H32" s="266">
        <v>0</v>
      </c>
      <c r="I32" s="266">
        <v>0</v>
      </c>
      <c r="J32" s="266">
        <v>0</v>
      </c>
      <c r="K32" s="266">
        <v>0</v>
      </c>
      <c r="L32" s="266">
        <v>0</v>
      </c>
      <c r="M32" s="266">
        <v>0</v>
      </c>
      <c r="N32" s="266">
        <v>0</v>
      </c>
      <c r="O32" s="266">
        <v>0</v>
      </c>
      <c r="P32" s="273"/>
      <c r="Q32" s="319" t="s">
        <v>55</v>
      </c>
      <c r="R32" s="319"/>
      <c r="S32" s="319"/>
      <c r="T32" s="319"/>
      <c r="U32" s="319"/>
      <c r="V32" s="319"/>
      <c r="W32" s="319"/>
      <c r="X32" s="320"/>
    </row>
    <row r="33" spans="2:24" ht="15" customHeight="1" x14ac:dyDescent="0.25">
      <c r="B33" s="265">
        <f>'Flex Select Prime Pricer'!A32-0.001</f>
        <v>10.374000000000001</v>
      </c>
      <c r="C33" s="266">
        <f>'Flex Select Prime Pricer'!H32</f>
        <v>104.7265</v>
      </c>
      <c r="D33" s="266">
        <f>'Flex Select Prime Pricer'!I32</f>
        <v>104.6875</v>
      </c>
      <c r="E33" s="267"/>
      <c r="F33" s="309"/>
      <c r="G33" s="314" t="s">
        <v>129</v>
      </c>
      <c r="H33" s="266">
        <v>0.25</v>
      </c>
      <c r="I33" s="266">
        <v>0.25</v>
      </c>
      <c r="J33" s="266">
        <v>0.25</v>
      </c>
      <c r="K33" s="266">
        <v>0.25</v>
      </c>
      <c r="L33" s="266">
        <v>0</v>
      </c>
      <c r="M33" s="266">
        <v>0</v>
      </c>
      <c r="N33" s="266">
        <v>0</v>
      </c>
      <c r="O33" s="266">
        <v>-0.5</v>
      </c>
      <c r="P33" s="273"/>
      <c r="Q33" s="321" t="s">
        <v>130</v>
      </c>
      <c r="R33" s="321"/>
      <c r="S33" s="321"/>
      <c r="T33" s="321"/>
      <c r="U33" s="321"/>
      <c r="V33" s="321"/>
      <c r="W33" s="321"/>
      <c r="X33" s="322"/>
    </row>
    <row r="34" spans="2:24" x14ac:dyDescent="0.25">
      <c r="B34" s="265">
        <f>'Flex Select Prime Pricer'!A33-0.001</f>
        <v>10.499000000000002</v>
      </c>
      <c r="C34" s="266">
        <f>'Flex Select Prime Pricer'!H33</f>
        <v>104.88275</v>
      </c>
      <c r="D34" s="266">
        <f>'Flex Select Prime Pricer'!I33</f>
        <v>104.84375</v>
      </c>
      <c r="E34" s="267"/>
      <c r="F34" s="309"/>
      <c r="G34" s="314" t="s">
        <v>131</v>
      </c>
      <c r="H34" s="266">
        <v>0.25</v>
      </c>
      <c r="I34" s="266">
        <v>0.25</v>
      </c>
      <c r="J34" s="266">
        <v>0.25</v>
      </c>
      <c r="K34" s="266">
        <v>0.25</v>
      </c>
      <c r="L34" s="266">
        <v>0</v>
      </c>
      <c r="M34" s="266">
        <v>0</v>
      </c>
      <c r="N34" s="266">
        <v>0</v>
      </c>
      <c r="O34" s="266">
        <v>-1.25</v>
      </c>
      <c r="P34" s="273"/>
      <c r="Q34" s="321" t="s">
        <v>61</v>
      </c>
      <c r="R34" s="321"/>
      <c r="S34" s="321"/>
      <c r="T34" s="321"/>
      <c r="U34" s="321"/>
      <c r="V34" s="321"/>
      <c r="W34" s="321"/>
      <c r="X34" s="322"/>
    </row>
    <row r="35" spans="2:24" x14ac:dyDescent="0.25">
      <c r="B35" s="265">
        <f>'Flex Select Prime Pricer'!A34-0.001</f>
        <v>10.624000000000002</v>
      </c>
      <c r="C35" s="266">
        <f>'Flex Select Prime Pricer'!H34</f>
        <v>105.039</v>
      </c>
      <c r="D35" s="266">
        <f>'Flex Select Prime Pricer'!I34</f>
        <v>105</v>
      </c>
      <c r="E35" s="273"/>
      <c r="F35" s="309"/>
      <c r="G35" s="314" t="s">
        <v>132</v>
      </c>
      <c r="H35" s="266">
        <v>0</v>
      </c>
      <c r="I35" s="266">
        <v>0</v>
      </c>
      <c r="J35" s="266">
        <v>0</v>
      </c>
      <c r="K35" s="266">
        <v>0</v>
      </c>
      <c r="L35" s="280">
        <v>-0.25</v>
      </c>
      <c r="M35" s="280">
        <v>-0.75</v>
      </c>
      <c r="N35" s="266">
        <v>-1</v>
      </c>
      <c r="O35" s="318" t="s">
        <v>18</v>
      </c>
      <c r="P35" s="273"/>
      <c r="Q35" s="307" t="s">
        <v>64</v>
      </c>
      <c r="R35" s="307"/>
      <c r="S35" s="307"/>
      <c r="T35" s="307"/>
      <c r="U35" s="307"/>
      <c r="V35" s="307"/>
      <c r="W35" s="307"/>
      <c r="X35" s="308"/>
    </row>
    <row r="36" spans="2:24" ht="15" customHeight="1" x14ac:dyDescent="0.25">
      <c r="B36" s="265">
        <f>'Flex Select Prime Pricer'!A35-0.001</f>
        <v>10.749000000000002</v>
      </c>
      <c r="C36" s="266">
        <f>'Flex Select Prime Pricer'!H35</f>
        <v>105.19525</v>
      </c>
      <c r="D36" s="266">
        <f>'Flex Select Prime Pricer'!I35</f>
        <v>105.15625</v>
      </c>
      <c r="E36" s="273"/>
      <c r="F36" s="309"/>
      <c r="G36" s="314" t="s">
        <v>133</v>
      </c>
      <c r="H36" s="280">
        <v>-0.125</v>
      </c>
      <c r="I36" s="280">
        <v>-0.25</v>
      </c>
      <c r="J36" s="280">
        <v>-0.25</v>
      </c>
      <c r="K36" s="280">
        <v>-0.375</v>
      </c>
      <c r="L36" s="280">
        <v>-0.5</v>
      </c>
      <c r="M36" s="266">
        <v>-0.875</v>
      </c>
      <c r="N36" s="315" t="s">
        <v>18</v>
      </c>
      <c r="O36" s="318" t="s">
        <v>18</v>
      </c>
      <c r="P36" s="273"/>
      <c r="Q36" s="323" t="s">
        <v>134</v>
      </c>
      <c r="R36" s="323"/>
      <c r="S36" s="323"/>
      <c r="T36" s="323"/>
      <c r="U36" s="323"/>
      <c r="V36" s="323"/>
      <c r="W36" s="323"/>
      <c r="X36" s="324"/>
    </row>
    <row r="37" spans="2:24" ht="16.149999999999999" customHeight="1" x14ac:dyDescent="0.25">
      <c r="B37" s="265">
        <f>'Flex Select Prime Pricer'!A36-0.001</f>
        <v>10.874000000000002</v>
      </c>
      <c r="C37" s="266">
        <f>'Flex Select Prime Pricer'!H36</f>
        <v>105.34950000000001</v>
      </c>
      <c r="D37" s="266">
        <f>'Flex Select Prime Pricer'!I36</f>
        <v>105.3125</v>
      </c>
      <c r="E37" s="273"/>
      <c r="F37" s="309"/>
      <c r="G37" s="314" t="s">
        <v>135</v>
      </c>
      <c r="H37" s="280">
        <v>-0.25</v>
      </c>
      <c r="I37" s="280">
        <v>-0.25</v>
      </c>
      <c r="J37" s="280">
        <v>-0.375</v>
      </c>
      <c r="K37" s="280">
        <v>-0.5</v>
      </c>
      <c r="L37" s="325">
        <v>-1</v>
      </c>
      <c r="M37" s="315" t="s">
        <v>18</v>
      </c>
      <c r="N37" s="315" t="s">
        <v>18</v>
      </c>
      <c r="O37" s="318" t="s">
        <v>18</v>
      </c>
      <c r="P37" s="273"/>
      <c r="Q37" s="326" t="s">
        <v>70</v>
      </c>
      <c r="R37" s="327"/>
      <c r="S37" s="327"/>
      <c r="T37" s="327"/>
      <c r="U37" s="327"/>
      <c r="V37" s="327"/>
      <c r="W37" s="327"/>
      <c r="X37" s="328"/>
    </row>
    <row r="38" spans="2:24" ht="16.149999999999999" customHeight="1" x14ac:dyDescent="0.25">
      <c r="B38" s="265">
        <f>'Flex Select Prime Pricer'!A37-0.001</f>
        <v>10.999000000000002</v>
      </c>
      <c r="C38" s="266">
        <f>'Flex Select Prime Pricer'!H37</f>
        <v>105.50575000000001</v>
      </c>
      <c r="D38" s="266">
        <f>'Flex Select Prime Pricer'!I37</f>
        <v>105.46875</v>
      </c>
      <c r="E38" s="273"/>
      <c r="F38" s="329" t="s">
        <v>136</v>
      </c>
      <c r="G38" s="314" t="s">
        <v>137</v>
      </c>
      <c r="H38" s="280">
        <v>-0.75</v>
      </c>
      <c r="I38" s="280">
        <v>-0.875</v>
      </c>
      <c r="J38" s="280">
        <v>-1</v>
      </c>
      <c r="K38" s="280">
        <v>-1.25</v>
      </c>
      <c r="L38" s="280" t="s">
        <v>18</v>
      </c>
      <c r="M38" s="280" t="s">
        <v>18</v>
      </c>
      <c r="N38" s="280" t="s">
        <v>18</v>
      </c>
      <c r="O38" s="280" t="s">
        <v>18</v>
      </c>
      <c r="P38" s="273"/>
      <c r="Q38" s="330"/>
      <c r="R38" s="331"/>
      <c r="S38" s="331"/>
      <c r="T38" s="331"/>
      <c r="U38" s="331"/>
      <c r="V38" s="331"/>
      <c r="W38" s="331"/>
      <c r="X38" s="332"/>
    </row>
    <row r="39" spans="2:24" ht="16.149999999999999" customHeight="1" x14ac:dyDescent="0.25">
      <c r="B39" s="265">
        <f>'Flex Select Prime Pricer'!A38-0.001</f>
        <v>11.124000000000001</v>
      </c>
      <c r="C39" s="266">
        <f>'Flex Select Prime Pricer'!H38</f>
        <v>105.66200000000001</v>
      </c>
      <c r="D39" s="266">
        <f>'Flex Select Prime Pricer'!I38</f>
        <v>105.625</v>
      </c>
      <c r="E39" s="273"/>
      <c r="F39" s="329"/>
      <c r="G39" s="314" t="s">
        <v>138</v>
      </c>
      <c r="H39" s="280">
        <v>-1.125</v>
      </c>
      <c r="I39" s="280">
        <v>-1.25</v>
      </c>
      <c r="J39" s="280">
        <v>-1.75</v>
      </c>
      <c r="K39" s="280" t="s">
        <v>18</v>
      </c>
      <c r="L39" s="280" t="s">
        <v>18</v>
      </c>
      <c r="M39" s="280" t="s">
        <v>18</v>
      </c>
      <c r="N39" s="280" t="s">
        <v>18</v>
      </c>
      <c r="O39" s="280" t="s">
        <v>18</v>
      </c>
      <c r="P39" s="273"/>
      <c r="Q39" s="330"/>
      <c r="R39" s="331"/>
      <c r="S39" s="331"/>
      <c r="T39" s="331"/>
      <c r="U39" s="331"/>
      <c r="V39" s="331"/>
      <c r="W39" s="331"/>
      <c r="X39" s="332"/>
    </row>
    <row r="40" spans="2:24" ht="16.149999999999999" customHeight="1" x14ac:dyDescent="0.25">
      <c r="B40" s="265">
        <f>'Flex Select Prime Pricer'!A39-0.001</f>
        <v>11.249000000000001</v>
      </c>
      <c r="C40" s="266">
        <f>'Flex Select Prime Pricer'!H39</f>
        <v>105.81800000000001</v>
      </c>
      <c r="D40" s="266">
        <f>'Flex Select Prime Pricer'!I39</f>
        <v>105.78100000000001</v>
      </c>
      <c r="E40" s="273"/>
      <c r="F40" s="329"/>
      <c r="G40" s="314" t="s">
        <v>139</v>
      </c>
      <c r="H40" s="280">
        <v>-1.75</v>
      </c>
      <c r="I40" s="280">
        <v>-2.25</v>
      </c>
      <c r="J40" s="280">
        <v>-2.75</v>
      </c>
      <c r="K40" s="280" t="s">
        <v>18</v>
      </c>
      <c r="L40" s="280" t="s">
        <v>18</v>
      </c>
      <c r="M40" s="280" t="s">
        <v>18</v>
      </c>
      <c r="N40" s="280" t="s">
        <v>18</v>
      </c>
      <c r="O40" s="280" t="s">
        <v>18</v>
      </c>
      <c r="P40" s="273"/>
      <c r="Q40" s="333"/>
      <c r="R40" s="334"/>
      <c r="S40" s="334"/>
      <c r="T40" s="334"/>
      <c r="U40" s="334"/>
      <c r="V40" s="334"/>
      <c r="W40" s="334"/>
      <c r="X40" s="335"/>
    </row>
    <row r="41" spans="2:24" ht="15" customHeight="1" x14ac:dyDescent="0.25">
      <c r="B41" s="265">
        <f>'Flex Select Prime Pricer'!A40-0.001</f>
        <v>11.374000000000001</v>
      </c>
      <c r="C41" s="266">
        <f>'Flex Select Prime Pricer'!H40</f>
        <v>105.974</v>
      </c>
      <c r="D41" s="266">
        <f>'Flex Select Prime Pricer'!I40</f>
        <v>105.937</v>
      </c>
      <c r="E41" s="273"/>
      <c r="F41" s="336" t="s">
        <v>140</v>
      </c>
      <c r="G41" s="314" t="s">
        <v>141</v>
      </c>
      <c r="H41" s="337">
        <v>-0.625</v>
      </c>
      <c r="I41" s="337">
        <v>-0.625</v>
      </c>
      <c r="J41" s="337">
        <v>-0.625</v>
      </c>
      <c r="K41" s="337">
        <v>-0.625</v>
      </c>
      <c r="L41" s="337">
        <v>-0.625</v>
      </c>
      <c r="M41" s="337">
        <v>-0.625</v>
      </c>
      <c r="N41" s="318" t="s">
        <v>18</v>
      </c>
      <c r="O41" s="318" t="s">
        <v>18</v>
      </c>
      <c r="P41" s="273"/>
      <c r="Q41" s="316" t="s">
        <v>142</v>
      </c>
      <c r="R41" s="316"/>
      <c r="S41" s="316"/>
      <c r="T41" s="316"/>
      <c r="U41" s="316"/>
      <c r="V41" s="316"/>
      <c r="W41" s="316"/>
      <c r="X41" s="317"/>
    </row>
    <row r="42" spans="2:24" x14ac:dyDescent="0.25">
      <c r="B42" s="265">
        <f>'Flex Select Prime Pricer'!A41-0.001</f>
        <v>11.499000000000001</v>
      </c>
      <c r="C42" s="266">
        <f>'Flex Select Prime Pricer'!H41</f>
        <v>106.13000000000001</v>
      </c>
      <c r="D42" s="266">
        <f>'Flex Select Prime Pricer'!I41</f>
        <v>106.093</v>
      </c>
      <c r="E42" s="273"/>
      <c r="F42" s="338"/>
      <c r="G42" s="314" t="s">
        <v>143</v>
      </c>
      <c r="H42" s="266">
        <v>-0.25</v>
      </c>
      <c r="I42" s="266">
        <v>-0.25</v>
      </c>
      <c r="J42" s="266">
        <v>-0.25</v>
      </c>
      <c r="K42" s="266">
        <v>-0.25</v>
      </c>
      <c r="L42" s="266">
        <v>-0.25</v>
      </c>
      <c r="M42" s="266">
        <v>-0.5</v>
      </c>
      <c r="N42" s="311">
        <v>-0.625</v>
      </c>
      <c r="O42" s="266">
        <v>-1</v>
      </c>
      <c r="P42" s="273"/>
      <c r="Q42" s="316" t="s">
        <v>144</v>
      </c>
      <c r="R42" s="316"/>
      <c r="S42" s="316"/>
      <c r="T42" s="316"/>
      <c r="U42" s="316"/>
      <c r="V42" s="316"/>
      <c r="W42" s="316"/>
      <c r="X42" s="317"/>
    </row>
    <row r="43" spans="2:24" x14ac:dyDescent="0.25">
      <c r="B43" s="265">
        <f>'Flex Select Prime Pricer'!A42-0.001</f>
        <v>11.624000000000001</v>
      </c>
      <c r="C43" s="266">
        <f>'Flex Select Prime Pricer'!H42</f>
        <v>106.288</v>
      </c>
      <c r="D43" s="266">
        <f>'Flex Select Prime Pricer'!I42</f>
        <v>106.249</v>
      </c>
      <c r="E43" s="273"/>
      <c r="F43" s="338"/>
      <c r="G43" s="314" t="s">
        <v>145</v>
      </c>
      <c r="H43" s="337">
        <v>-0.25</v>
      </c>
      <c r="I43" s="266">
        <v>-0.375</v>
      </c>
      <c r="J43" s="266">
        <v>-0.5</v>
      </c>
      <c r="K43" s="266">
        <v>-0.5</v>
      </c>
      <c r="L43" s="266">
        <v>-1</v>
      </c>
      <c r="M43" s="266">
        <v>-1.375</v>
      </c>
      <c r="N43" s="318" t="s">
        <v>18</v>
      </c>
      <c r="O43" s="318" t="s">
        <v>18</v>
      </c>
      <c r="P43" s="273"/>
      <c r="Q43" s="316" t="s">
        <v>146</v>
      </c>
      <c r="R43" s="316"/>
      <c r="S43" s="316"/>
      <c r="T43" s="316"/>
      <c r="U43" s="316"/>
      <c r="V43" s="316"/>
      <c r="W43" s="316"/>
      <c r="X43" s="317"/>
    </row>
    <row r="44" spans="2:24" x14ac:dyDescent="0.25">
      <c r="B44" s="265">
        <f>'Flex Select Prime Pricer'!A43-0.001</f>
        <v>11.749000000000001</v>
      </c>
      <c r="C44" s="266">
        <f>'Flex Select Prime Pricer'!H43</f>
        <v>106.444</v>
      </c>
      <c r="D44" s="266">
        <f>'Flex Select Prime Pricer'!I43</f>
        <v>106.405</v>
      </c>
      <c r="E44" s="273"/>
      <c r="F44" s="338"/>
      <c r="G44" s="314" t="s">
        <v>147</v>
      </c>
      <c r="H44" s="337">
        <v>-0.125</v>
      </c>
      <c r="I44" s="337">
        <v>-0.125</v>
      </c>
      <c r="J44" s="337">
        <v>-0.125</v>
      </c>
      <c r="K44" s="266">
        <v>-0.25</v>
      </c>
      <c r="L44" s="266">
        <v>-0.25</v>
      </c>
      <c r="M44" s="266">
        <v>-0.5</v>
      </c>
      <c r="N44" s="311">
        <v>-0.625</v>
      </c>
      <c r="O44" s="318" t="s">
        <v>18</v>
      </c>
      <c r="P44" s="273"/>
      <c r="Q44" s="316" t="s">
        <v>45</v>
      </c>
      <c r="R44" s="316"/>
      <c r="S44" s="316"/>
      <c r="T44" s="316"/>
      <c r="U44" s="316"/>
      <c r="V44" s="316"/>
      <c r="W44" s="316"/>
      <c r="X44" s="317"/>
    </row>
    <row r="45" spans="2:24" x14ac:dyDescent="0.25">
      <c r="B45" s="339">
        <f>'Flex Select Prime Pricer'!A44-0.001</f>
        <v>11.874000000000001</v>
      </c>
      <c r="C45" s="340">
        <f>'Flex Select Prime Pricer'!H44</f>
        <v>106.60000000000001</v>
      </c>
      <c r="D45" s="340">
        <f>'Flex Select Prime Pricer'!I44</f>
        <v>106.56100000000001</v>
      </c>
      <c r="E45" s="273"/>
      <c r="F45" s="338"/>
      <c r="G45" s="314" t="s">
        <v>148</v>
      </c>
      <c r="H45" s="266">
        <v>-0.25</v>
      </c>
      <c r="I45" s="266">
        <v>-0.25</v>
      </c>
      <c r="J45" s="266">
        <v>-0.25</v>
      </c>
      <c r="K45" s="266">
        <v>-0.375</v>
      </c>
      <c r="L45" s="266">
        <v>-0.5</v>
      </c>
      <c r="M45" s="266">
        <v>-0.625</v>
      </c>
      <c r="N45" s="266">
        <v>-1</v>
      </c>
      <c r="O45" s="318" t="s">
        <v>18</v>
      </c>
      <c r="P45" s="273"/>
      <c r="Q45" s="256" t="s">
        <v>149</v>
      </c>
      <c r="R45" s="256"/>
      <c r="S45" s="256"/>
      <c r="T45" s="256"/>
      <c r="U45" s="256"/>
      <c r="V45" s="256"/>
      <c r="W45" s="256"/>
      <c r="X45" s="341"/>
    </row>
    <row r="46" spans="2:24" ht="18" customHeight="1" x14ac:dyDescent="0.3">
      <c r="B46" s="342" t="s">
        <v>150</v>
      </c>
      <c r="C46" s="343"/>
      <c r="D46" s="344">
        <v>102</v>
      </c>
      <c r="E46" s="345">
        <v>98</v>
      </c>
      <c r="F46" s="338"/>
      <c r="G46" s="314" t="s">
        <v>151</v>
      </c>
      <c r="H46" s="266">
        <v>-0.5</v>
      </c>
      <c r="I46" s="266">
        <v>-0.5</v>
      </c>
      <c r="J46" s="266">
        <v>-0.5</v>
      </c>
      <c r="K46" s="266">
        <v>-0.5</v>
      </c>
      <c r="L46" s="266">
        <v>-0.5</v>
      </c>
      <c r="M46" s="266">
        <v>-0.375</v>
      </c>
      <c r="N46" s="346">
        <v>-1.5</v>
      </c>
      <c r="O46" s="318" t="s">
        <v>18</v>
      </c>
      <c r="P46" s="273"/>
      <c r="Q46" s="260"/>
      <c r="R46" s="262">
        <v>0.60000000000000009</v>
      </c>
      <c r="S46" s="262">
        <v>0.65000000000000013</v>
      </c>
      <c r="T46" s="262">
        <v>0.70000000000000018</v>
      </c>
      <c r="U46" s="262">
        <v>0.75000000000000022</v>
      </c>
      <c r="V46" s="262">
        <v>0.80000000000000027</v>
      </c>
      <c r="W46" s="262">
        <v>0.85</v>
      </c>
      <c r="X46" s="347">
        <v>0.9</v>
      </c>
    </row>
    <row r="47" spans="2:24" ht="18.600000000000001" customHeight="1" x14ac:dyDescent="0.25">
      <c r="B47" s="348"/>
      <c r="C47" s="349" t="s">
        <v>152</v>
      </c>
      <c r="D47" s="350" t="s">
        <v>153</v>
      </c>
      <c r="E47" s="350" t="s">
        <v>154</v>
      </c>
      <c r="F47" s="338"/>
      <c r="G47" s="314" t="s">
        <v>155</v>
      </c>
      <c r="H47" s="266">
        <v>-0.125</v>
      </c>
      <c r="I47" s="266">
        <v>-0.625</v>
      </c>
      <c r="J47" s="266">
        <v>-0.75</v>
      </c>
      <c r="K47" s="266">
        <v>-0.75</v>
      </c>
      <c r="L47" s="266">
        <v>-1</v>
      </c>
      <c r="M47" s="266">
        <v>-1.125</v>
      </c>
      <c r="N47" s="346">
        <v>-1.5</v>
      </c>
      <c r="O47" s="318" t="s">
        <v>18</v>
      </c>
      <c r="P47" s="273"/>
      <c r="Q47" s="351" t="s">
        <v>156</v>
      </c>
      <c r="R47" s="352">
        <v>-0.625</v>
      </c>
      <c r="S47" s="352">
        <v>-0.625</v>
      </c>
      <c r="T47" s="352">
        <v>-0.625</v>
      </c>
      <c r="U47" s="352">
        <v>-0.625</v>
      </c>
      <c r="V47" s="352">
        <v>-0.625</v>
      </c>
      <c r="W47" s="352">
        <v>-0.625</v>
      </c>
      <c r="X47" s="353">
        <v>-0.625</v>
      </c>
    </row>
    <row r="48" spans="2:24" ht="19.149999999999999" customHeight="1" x14ac:dyDescent="0.25">
      <c r="B48" s="354" t="s">
        <v>157</v>
      </c>
      <c r="C48" s="355" t="s">
        <v>158</v>
      </c>
      <c r="D48" s="279">
        <v>-1.25</v>
      </c>
      <c r="E48" s="279">
        <v>100</v>
      </c>
      <c r="F48" s="338"/>
      <c r="G48" s="314" t="s">
        <v>159</v>
      </c>
      <c r="H48" s="266">
        <v>-0.125</v>
      </c>
      <c r="I48" s="266">
        <v>-0.125</v>
      </c>
      <c r="J48" s="266">
        <v>-0.125</v>
      </c>
      <c r="K48" s="266">
        <v>-0.125</v>
      </c>
      <c r="L48" s="266">
        <v>-0.125</v>
      </c>
      <c r="M48" s="266">
        <v>-0.125</v>
      </c>
      <c r="N48" s="266">
        <v>-0.125</v>
      </c>
      <c r="O48" s="318" t="s">
        <v>18</v>
      </c>
      <c r="P48" s="273"/>
      <c r="Q48" s="351" t="s">
        <v>160</v>
      </c>
      <c r="R48" s="352">
        <v>-0.375</v>
      </c>
      <c r="S48" s="352">
        <v>-0.375</v>
      </c>
      <c r="T48" s="352">
        <v>-0.375</v>
      </c>
      <c r="U48" s="352">
        <v>-0.375</v>
      </c>
      <c r="V48" s="352">
        <v>-0.375</v>
      </c>
      <c r="W48" s="352">
        <v>-0.375</v>
      </c>
      <c r="X48" s="353">
        <v>-0.375</v>
      </c>
    </row>
    <row r="49" spans="2:31" ht="18.600000000000001" customHeight="1" x14ac:dyDescent="0.25">
      <c r="B49" s="354"/>
      <c r="C49" s="355">
        <v>12</v>
      </c>
      <c r="D49" s="279">
        <v>-0.75</v>
      </c>
      <c r="E49" s="279">
        <v>101</v>
      </c>
      <c r="F49" s="338"/>
      <c r="G49" s="314" t="s">
        <v>161</v>
      </c>
      <c r="H49" s="266">
        <v>-0.375</v>
      </c>
      <c r="I49" s="266">
        <v>-0.375</v>
      </c>
      <c r="J49" s="266">
        <v>-0.375</v>
      </c>
      <c r="K49" s="266">
        <v>-0.375</v>
      </c>
      <c r="L49" s="266">
        <v>-0.375</v>
      </c>
      <c r="M49" s="266">
        <v>-0.5</v>
      </c>
      <c r="N49" s="266">
        <v>-0.5</v>
      </c>
      <c r="O49" s="318" t="s">
        <v>18</v>
      </c>
      <c r="P49" s="273"/>
      <c r="Q49" s="351" t="s">
        <v>162</v>
      </c>
      <c r="R49" s="352">
        <v>-0.375</v>
      </c>
      <c r="S49" s="352">
        <v>-0.375</v>
      </c>
      <c r="T49" s="352">
        <v>-0.375</v>
      </c>
      <c r="U49" s="352">
        <v>-0.375</v>
      </c>
      <c r="V49" s="352">
        <v>-0.375</v>
      </c>
      <c r="W49" s="352">
        <v>-0.375</v>
      </c>
      <c r="X49" s="353">
        <v>-0.375</v>
      </c>
    </row>
    <row r="50" spans="2:31" ht="16.899999999999999" customHeight="1" x14ac:dyDescent="0.25">
      <c r="B50" s="354"/>
      <c r="C50" s="355">
        <v>24</v>
      </c>
      <c r="D50" s="279">
        <v>-0.5</v>
      </c>
      <c r="E50" s="279">
        <v>101.5</v>
      </c>
      <c r="F50" s="338"/>
      <c r="G50" s="314" t="s">
        <v>163</v>
      </c>
      <c r="H50" s="266">
        <v>-2.625</v>
      </c>
      <c r="I50" s="266">
        <v>-2.625</v>
      </c>
      <c r="J50" s="266">
        <v>-2.625</v>
      </c>
      <c r="K50" s="266">
        <v>-2.625</v>
      </c>
      <c r="L50" s="266">
        <v>-2.875</v>
      </c>
      <c r="M50" s="318" t="s">
        <v>18</v>
      </c>
      <c r="N50" s="318" t="s">
        <v>18</v>
      </c>
      <c r="O50" s="318" t="s">
        <v>18</v>
      </c>
      <c r="P50" s="273"/>
      <c r="Q50" s="351" t="s">
        <v>164</v>
      </c>
      <c r="R50" s="352">
        <v>-0.625</v>
      </c>
      <c r="S50" s="352">
        <v>-0.625</v>
      </c>
      <c r="T50" s="352">
        <v>-0.625</v>
      </c>
      <c r="U50" s="352">
        <v>-0.625</v>
      </c>
      <c r="V50" s="352">
        <v>-0.625</v>
      </c>
      <c r="W50" s="352">
        <v>-0.625</v>
      </c>
      <c r="X50" s="353">
        <v>-0.625</v>
      </c>
      <c r="Y50" s="356"/>
      <c r="Z50" s="357"/>
      <c r="AA50" s="357"/>
      <c r="AB50" s="357"/>
      <c r="AC50" s="357"/>
    </row>
    <row r="51" spans="2:31" x14ac:dyDescent="0.25">
      <c r="B51" s="354"/>
      <c r="C51" s="355">
        <v>36</v>
      </c>
      <c r="D51" s="279">
        <v>0</v>
      </c>
      <c r="E51" s="279">
        <v>102.5</v>
      </c>
      <c r="F51" s="338"/>
      <c r="G51" s="314" t="s">
        <v>165</v>
      </c>
      <c r="H51" s="266">
        <v>-1.25</v>
      </c>
      <c r="I51" s="266">
        <v>-1.25</v>
      </c>
      <c r="J51" s="266">
        <v>-1.5</v>
      </c>
      <c r="K51" s="266">
        <v>-1.75</v>
      </c>
      <c r="L51" s="266">
        <v>-2</v>
      </c>
      <c r="M51" s="318" t="s">
        <v>18</v>
      </c>
      <c r="N51" s="318" t="s">
        <v>18</v>
      </c>
      <c r="O51" s="318" t="s">
        <v>18</v>
      </c>
      <c r="P51" s="273"/>
      <c r="Q51" s="351" t="s">
        <v>166</v>
      </c>
      <c r="R51" s="352">
        <v>-0.25</v>
      </c>
      <c r="S51" s="352">
        <v>-0.25</v>
      </c>
      <c r="T51" s="352">
        <v>-0.375</v>
      </c>
      <c r="U51" s="352">
        <v>-0.625</v>
      </c>
      <c r="V51" s="352">
        <v>-0.625</v>
      </c>
      <c r="W51" s="352">
        <v>-0.625</v>
      </c>
      <c r="X51" s="353">
        <v>-0.625</v>
      </c>
      <c r="Y51" s="356"/>
      <c r="Z51" s="357"/>
      <c r="AA51" s="357"/>
      <c r="AB51" s="357"/>
      <c r="AC51" s="357"/>
      <c r="AD51" s="356"/>
      <c r="AE51" s="356"/>
    </row>
    <row r="52" spans="2:31" x14ac:dyDescent="0.25">
      <c r="B52" s="354"/>
      <c r="C52" s="355">
        <v>48</v>
      </c>
      <c r="D52" s="279">
        <v>0.25</v>
      </c>
      <c r="E52" s="279">
        <v>102.5</v>
      </c>
      <c r="F52" s="338"/>
      <c r="G52" s="314" t="s">
        <v>167</v>
      </c>
      <c r="H52" s="266">
        <v>-1.5</v>
      </c>
      <c r="I52" s="266">
        <v>-1.5</v>
      </c>
      <c r="J52" s="266">
        <v>-1.75</v>
      </c>
      <c r="K52" s="266">
        <v>-2</v>
      </c>
      <c r="L52" s="266">
        <v>-2.25</v>
      </c>
      <c r="M52" s="318" t="s">
        <v>18</v>
      </c>
      <c r="N52" s="318" t="s">
        <v>18</v>
      </c>
      <c r="O52" s="318" t="s">
        <v>18</v>
      </c>
      <c r="P52" s="273"/>
      <c r="Q52" s="351" t="s">
        <v>168</v>
      </c>
      <c r="R52" s="352">
        <v>-0.625</v>
      </c>
      <c r="S52" s="352">
        <v>-0.625</v>
      </c>
      <c r="T52" s="352">
        <v>-0.625</v>
      </c>
      <c r="U52" s="352">
        <v>-0.625</v>
      </c>
      <c r="V52" s="352">
        <v>-0.625</v>
      </c>
      <c r="W52" s="358" t="s">
        <v>18</v>
      </c>
      <c r="X52" s="359" t="s">
        <v>18</v>
      </c>
      <c r="Y52" s="356"/>
      <c r="Z52" s="357"/>
      <c r="AA52" s="357"/>
      <c r="AB52" s="360"/>
      <c r="AC52" s="360"/>
      <c r="AD52" s="360"/>
      <c r="AE52" s="360"/>
    </row>
    <row r="53" spans="2:31" x14ac:dyDescent="0.25">
      <c r="B53" s="354"/>
      <c r="C53" s="355">
        <v>60</v>
      </c>
      <c r="D53" s="279">
        <v>0.5</v>
      </c>
      <c r="E53" s="279">
        <v>102.5</v>
      </c>
      <c r="F53" s="338"/>
      <c r="G53" s="314" t="s">
        <v>169</v>
      </c>
      <c r="H53" s="266">
        <v>-1.875</v>
      </c>
      <c r="I53" s="266">
        <v>-1.875</v>
      </c>
      <c r="J53" s="266">
        <v>-1.875</v>
      </c>
      <c r="K53" s="266">
        <v>-2</v>
      </c>
      <c r="L53" s="266">
        <v>-2.25</v>
      </c>
      <c r="M53" s="266">
        <v>-2.5</v>
      </c>
      <c r="N53" s="318" t="s">
        <v>18</v>
      </c>
      <c r="O53" s="318" t="s">
        <v>18</v>
      </c>
      <c r="P53" s="273"/>
      <c r="Q53" s="351" t="s">
        <v>170</v>
      </c>
      <c r="R53" s="352">
        <v>-0.875</v>
      </c>
      <c r="S53" s="352">
        <v>-0.875</v>
      </c>
      <c r="T53" s="352">
        <v>-0.875</v>
      </c>
      <c r="U53" s="358" t="s">
        <v>18</v>
      </c>
      <c r="V53" s="361" t="s">
        <v>18</v>
      </c>
      <c r="W53" s="361" t="s">
        <v>18</v>
      </c>
      <c r="X53" s="359" t="s">
        <v>18</v>
      </c>
      <c r="Y53" s="356"/>
      <c r="Z53" s="357"/>
      <c r="AA53" s="357"/>
      <c r="AB53" s="357"/>
      <c r="AC53" s="357"/>
      <c r="AD53" s="357"/>
      <c r="AE53" s="357"/>
    </row>
    <row r="54" spans="2:31" x14ac:dyDescent="0.25">
      <c r="B54" s="354"/>
      <c r="C54" s="355" t="s">
        <v>171</v>
      </c>
      <c r="D54" s="279">
        <v>-0.25</v>
      </c>
      <c r="E54" s="279">
        <v>102.5</v>
      </c>
      <c r="F54" s="338"/>
      <c r="G54" s="314" t="s">
        <v>172</v>
      </c>
      <c r="H54" s="266">
        <v>-0.25</v>
      </c>
      <c r="I54" s="266">
        <v>-0.25</v>
      </c>
      <c r="J54" s="266">
        <v>-0.25</v>
      </c>
      <c r="K54" s="266">
        <v>-0.25</v>
      </c>
      <c r="L54" s="266">
        <v>-0.25</v>
      </c>
      <c r="M54" s="266">
        <v>-0.25</v>
      </c>
      <c r="N54" s="318" t="s">
        <v>18</v>
      </c>
      <c r="O54" s="318" t="s">
        <v>18</v>
      </c>
      <c r="P54" s="273"/>
      <c r="Q54" s="351" t="s">
        <v>173</v>
      </c>
      <c r="R54" s="352">
        <v>-1.125</v>
      </c>
      <c r="S54" s="358" t="s">
        <v>18</v>
      </c>
      <c r="T54" s="361" t="s">
        <v>18</v>
      </c>
      <c r="U54" s="361" t="s">
        <v>18</v>
      </c>
      <c r="V54" s="361" t="s">
        <v>18</v>
      </c>
      <c r="W54" s="361" t="s">
        <v>18</v>
      </c>
      <c r="X54" s="359" t="s">
        <v>18</v>
      </c>
    </row>
    <row r="55" spans="2:31" x14ac:dyDescent="0.25">
      <c r="B55" s="362" t="s">
        <v>174</v>
      </c>
      <c r="C55" s="363"/>
      <c r="D55" s="363"/>
      <c r="E55" s="260" t="s">
        <v>175</v>
      </c>
      <c r="F55" s="338"/>
      <c r="G55" s="314" t="s">
        <v>176</v>
      </c>
      <c r="H55" s="311">
        <v>-0.25</v>
      </c>
      <c r="I55" s="311">
        <v>-0.25</v>
      </c>
      <c r="J55" s="311">
        <v>-0.25</v>
      </c>
      <c r="K55" s="311">
        <v>-0.25</v>
      </c>
      <c r="L55" s="266">
        <v>-0.375</v>
      </c>
      <c r="M55" s="266">
        <v>-0.5</v>
      </c>
      <c r="N55" s="266">
        <v>-0.5</v>
      </c>
      <c r="O55" s="318" t="s">
        <v>18</v>
      </c>
      <c r="P55" s="273"/>
      <c r="Q55" s="355" t="s">
        <v>177</v>
      </c>
      <c r="R55" s="352">
        <v>-0.25</v>
      </c>
      <c r="S55" s="352">
        <v>-0.25</v>
      </c>
      <c r="T55" s="352">
        <v>-0.25</v>
      </c>
      <c r="U55" s="352">
        <v>-0.25</v>
      </c>
      <c r="V55" s="352">
        <v>-0.5</v>
      </c>
      <c r="W55" s="352">
        <v>-0.5</v>
      </c>
      <c r="X55" s="353">
        <v>-0.5</v>
      </c>
    </row>
    <row r="56" spans="2:31" ht="15" customHeight="1" x14ac:dyDescent="0.25">
      <c r="B56" s="364" t="s">
        <v>178</v>
      </c>
      <c r="C56" s="365" t="s">
        <v>179</v>
      </c>
      <c r="D56" s="366" t="s">
        <v>180</v>
      </c>
      <c r="E56" s="355">
        <f>'Flex Select Prime Pricer'!$B$3</f>
        <v>5.34</v>
      </c>
      <c r="F56" s="338"/>
      <c r="G56" s="314" t="s">
        <v>181</v>
      </c>
      <c r="H56" s="311">
        <v>-0.5</v>
      </c>
      <c r="I56" s="311">
        <v>-0.5</v>
      </c>
      <c r="J56" s="311">
        <v>-0.5</v>
      </c>
      <c r="K56" s="311">
        <v>-0.5</v>
      </c>
      <c r="L56" s="266">
        <v>-0.625</v>
      </c>
      <c r="M56" s="266">
        <v>-0.75</v>
      </c>
      <c r="N56" s="266">
        <v>-0.75</v>
      </c>
      <c r="O56" s="318" t="s">
        <v>18</v>
      </c>
      <c r="P56" s="273"/>
      <c r="Q56" s="355" t="s">
        <v>182</v>
      </c>
      <c r="R56" s="352">
        <v>-0.625</v>
      </c>
      <c r="S56" s="352">
        <v>-0.625</v>
      </c>
      <c r="T56" s="352">
        <v>-0.625</v>
      </c>
      <c r="U56" s="352">
        <v>-0.625</v>
      </c>
      <c r="V56" s="352">
        <v>-0.625</v>
      </c>
      <c r="W56" s="352">
        <v>-0.625</v>
      </c>
      <c r="X56" s="367" t="s">
        <v>18</v>
      </c>
    </row>
    <row r="57" spans="2:31" ht="15" customHeight="1" x14ac:dyDescent="0.25">
      <c r="B57" s="368" t="s">
        <v>183</v>
      </c>
      <c r="C57" s="369"/>
      <c r="D57" s="369"/>
      <c r="E57" s="369"/>
      <c r="F57" s="338"/>
      <c r="G57" s="370" t="s">
        <v>78</v>
      </c>
      <c r="H57" s="266">
        <v>-0.25</v>
      </c>
      <c r="I57" s="266">
        <v>-0.25</v>
      </c>
      <c r="J57" s="266">
        <v>-0.25</v>
      </c>
      <c r="K57" s="266">
        <v>-0.25</v>
      </c>
      <c r="L57" s="266">
        <v>-0.25</v>
      </c>
      <c r="M57" s="266">
        <v>-0.25</v>
      </c>
      <c r="N57" s="266">
        <v>-0.25</v>
      </c>
      <c r="O57" s="371">
        <v>-0.25</v>
      </c>
      <c r="P57" s="273"/>
      <c r="Q57" s="372" t="s">
        <v>184</v>
      </c>
      <c r="R57" s="373">
        <v>-0.375</v>
      </c>
      <c r="S57" s="373">
        <v>-0.375</v>
      </c>
      <c r="T57" s="373">
        <v>-0.375</v>
      </c>
      <c r="U57" s="373">
        <v>-0.375</v>
      </c>
      <c r="V57" s="373">
        <v>-0.375</v>
      </c>
      <c r="W57" s="373">
        <v>-0.375</v>
      </c>
      <c r="X57" s="374" t="s">
        <v>18</v>
      </c>
    </row>
    <row r="58" spans="2:31" ht="15" customHeight="1" x14ac:dyDescent="0.25">
      <c r="B58" s="375"/>
      <c r="C58" s="376"/>
      <c r="D58" s="377"/>
      <c r="E58" s="378"/>
      <c r="F58" s="379"/>
      <c r="G58" s="370" t="s">
        <v>185</v>
      </c>
      <c r="H58" s="266">
        <v>0</v>
      </c>
      <c r="I58" s="266">
        <v>0</v>
      </c>
      <c r="J58" s="266">
        <v>0</v>
      </c>
      <c r="K58" s="266">
        <v>0</v>
      </c>
      <c r="L58" s="266">
        <v>0</v>
      </c>
      <c r="M58" s="266">
        <v>0</v>
      </c>
      <c r="N58" s="266">
        <v>-0.25</v>
      </c>
      <c r="O58" s="266">
        <v>-0.25</v>
      </c>
      <c r="P58" s="273"/>
      <c r="Q58" s="380"/>
      <c r="R58" s="381"/>
      <c r="S58" s="381"/>
      <c r="T58" s="381"/>
      <c r="U58" s="381"/>
      <c r="V58" s="381"/>
      <c r="W58" s="381"/>
      <c r="X58" s="382"/>
    </row>
    <row r="59" spans="2:31" x14ac:dyDescent="0.25">
      <c r="B59" s="383"/>
      <c r="C59" s="244"/>
      <c r="D59" s="244"/>
      <c r="E59" s="384"/>
      <c r="F59" s="385" t="s">
        <v>186</v>
      </c>
      <c r="G59" s="386" t="s">
        <v>187</v>
      </c>
      <c r="H59" s="266">
        <v>-0.5</v>
      </c>
      <c r="I59" s="266">
        <v>-0.5</v>
      </c>
      <c r="J59" s="266">
        <v>-0.5</v>
      </c>
      <c r="K59" s="266">
        <v>-0.5</v>
      </c>
      <c r="L59" s="266">
        <v>-0.75</v>
      </c>
      <c r="M59" s="266">
        <v>-0.75</v>
      </c>
      <c r="N59" s="318" t="s">
        <v>18</v>
      </c>
      <c r="O59" s="318" t="s">
        <v>18</v>
      </c>
      <c r="P59" s="273"/>
      <c r="Q59" s="380"/>
      <c r="R59" s="381"/>
      <c r="S59" s="381"/>
      <c r="T59" s="381"/>
      <c r="U59" s="381"/>
      <c r="V59" s="381"/>
      <c r="W59" s="381"/>
      <c r="X59" s="382"/>
    </row>
    <row r="60" spans="2:31" x14ac:dyDescent="0.25">
      <c r="B60" s="387"/>
      <c r="C60" s="388"/>
      <c r="D60" s="388"/>
      <c r="E60" s="378"/>
      <c r="F60" s="389" t="s">
        <v>188</v>
      </c>
      <c r="G60" s="390" t="s">
        <v>189</v>
      </c>
      <c r="H60" s="340">
        <v>-0.25</v>
      </c>
      <c r="I60" s="340">
        <v>-0.25</v>
      </c>
      <c r="J60" s="340">
        <v>-0.25</v>
      </c>
      <c r="K60" s="340">
        <v>-0.25</v>
      </c>
      <c r="L60" s="340">
        <v>-0.25</v>
      </c>
      <c r="M60" s="340">
        <v>-0.25</v>
      </c>
      <c r="N60" s="371">
        <v>-0.25</v>
      </c>
      <c r="O60" s="371">
        <v>-0.25</v>
      </c>
      <c r="P60" s="273"/>
      <c r="Q60" s="380"/>
      <c r="R60" s="381"/>
      <c r="S60" s="381"/>
      <c r="T60" s="381"/>
      <c r="U60" s="381"/>
      <c r="V60" s="381"/>
      <c r="W60" s="381"/>
      <c r="X60" s="382"/>
    </row>
    <row r="61" spans="2:31" ht="16.5" thickBot="1" x14ac:dyDescent="0.3">
      <c r="B61" s="391"/>
      <c r="C61" s="392"/>
      <c r="D61" s="392"/>
      <c r="E61" s="393"/>
      <c r="F61" s="394" t="s">
        <v>190</v>
      </c>
      <c r="G61" s="394"/>
      <c r="H61" s="395"/>
      <c r="I61" s="394" t="s">
        <v>191</v>
      </c>
      <c r="J61" s="394"/>
      <c r="K61" s="394"/>
      <c r="L61" s="394"/>
      <c r="M61" s="394"/>
      <c r="N61" s="396" t="s">
        <v>192</v>
      </c>
      <c r="O61" s="397"/>
      <c r="P61" s="398"/>
      <c r="Q61" s="398"/>
      <c r="R61" s="398"/>
      <c r="S61" s="398"/>
      <c r="T61" s="398"/>
      <c r="U61" s="398"/>
      <c r="V61" s="398"/>
      <c r="W61" s="398"/>
      <c r="X61" s="399"/>
    </row>
    <row r="63" spans="2:31" x14ac:dyDescent="0.25">
      <c r="G63" s="400"/>
      <c r="H63" s="401"/>
      <c r="I63" s="401"/>
      <c r="J63" s="401"/>
      <c r="K63" s="401"/>
      <c r="L63" s="401"/>
      <c r="M63" s="401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7D78-D3C6-47CE-8E4F-612814838260}">
  <sheetPr published="0" codeName="Sheet4">
    <tabColor rgb="FF00B0F0"/>
  </sheetPr>
  <dimension ref="A1:S44"/>
  <sheetViews>
    <sheetView topLeftCell="A14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402" t="s">
        <v>4</v>
      </c>
      <c r="B5" s="203" t="s">
        <v>97</v>
      </c>
      <c r="C5" s="205" t="s">
        <v>98</v>
      </c>
      <c r="E5" s="206" t="s">
        <v>97</v>
      </c>
      <c r="F5" s="208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9"/>
      <c r="Q5" s="209"/>
      <c r="R5" s="209"/>
      <c r="S5" s="209"/>
    </row>
    <row r="6" spans="1:19" ht="16.5" thickBot="1" x14ac:dyDescent="0.3">
      <c r="A6" s="403">
        <v>7.1250000000000009</v>
      </c>
      <c r="B6" s="211">
        <v>98.76</v>
      </c>
      <c r="C6" s="213">
        <v>98.625</v>
      </c>
      <c r="E6" s="404">
        <v>0.25</v>
      </c>
      <c r="F6" s="405">
        <v>0.25</v>
      </c>
      <c r="H6" s="215">
        <f t="shared" ref="H6:I21" si="0">E6+B6</f>
        <v>99.01</v>
      </c>
      <c r="I6" s="216">
        <f t="shared" si="0"/>
        <v>98.875</v>
      </c>
      <c r="J6" s="217">
        <f>I6-H6</f>
        <v>-0.13500000000000512</v>
      </c>
      <c r="L6" s="218"/>
      <c r="M6" s="406"/>
    </row>
    <row r="7" spans="1:19" ht="16.5" thickBot="1" x14ac:dyDescent="0.3">
      <c r="A7" s="403">
        <v>7.2500000000000009</v>
      </c>
      <c r="B7" s="211">
        <v>99.135000000000005</v>
      </c>
      <c r="C7" s="213">
        <v>99</v>
      </c>
      <c r="E7" s="404">
        <v>0.25</v>
      </c>
      <c r="F7" s="405">
        <v>0.25</v>
      </c>
      <c r="H7" s="215">
        <f t="shared" si="0"/>
        <v>99.385000000000005</v>
      </c>
      <c r="I7" s="216">
        <f t="shared" si="0"/>
        <v>99.25</v>
      </c>
      <c r="J7" s="217">
        <f t="shared" ref="J7:J44" si="1">I7-H7</f>
        <v>-0.13500000000000512</v>
      </c>
      <c r="L7" s="215">
        <f>H7-H6</f>
        <v>0.375</v>
      </c>
      <c r="M7" s="217">
        <f>I7-I6</f>
        <v>0.375</v>
      </c>
    </row>
    <row r="8" spans="1:19" ht="16.5" thickBot="1" x14ac:dyDescent="0.3">
      <c r="A8" s="403">
        <v>7.3750000000000009</v>
      </c>
      <c r="B8" s="211">
        <v>99.447500000000005</v>
      </c>
      <c r="C8" s="213">
        <v>99.3125</v>
      </c>
      <c r="E8" s="404">
        <v>0.25</v>
      </c>
      <c r="F8" s="405">
        <v>0.25</v>
      </c>
      <c r="H8" s="215">
        <f t="shared" si="0"/>
        <v>99.697500000000005</v>
      </c>
      <c r="I8" s="216">
        <f t="shared" si="0"/>
        <v>99.5625</v>
      </c>
      <c r="J8" s="217">
        <f t="shared" si="1"/>
        <v>-0.13500000000000512</v>
      </c>
      <c r="L8" s="215">
        <f t="shared" ref="L8:M44" si="2">H8-H7</f>
        <v>0.3125</v>
      </c>
      <c r="M8" s="217">
        <f t="shared" si="2"/>
        <v>0.3125</v>
      </c>
    </row>
    <row r="9" spans="1:19" ht="16.5" thickBot="1" x14ac:dyDescent="0.3">
      <c r="A9" s="403">
        <v>7.5000000000000009</v>
      </c>
      <c r="B9" s="211">
        <v>99.76</v>
      </c>
      <c r="C9" s="213">
        <v>99.625</v>
      </c>
      <c r="E9" s="404">
        <v>0.25</v>
      </c>
      <c r="F9" s="405">
        <v>0.25</v>
      </c>
      <c r="H9" s="215">
        <f t="shared" si="0"/>
        <v>100.01</v>
      </c>
      <c r="I9" s="216">
        <f t="shared" si="0"/>
        <v>99.875</v>
      </c>
      <c r="J9" s="217">
        <f t="shared" si="1"/>
        <v>-0.13500000000000512</v>
      </c>
      <c r="L9" s="215">
        <f t="shared" si="2"/>
        <v>0.3125</v>
      </c>
      <c r="M9" s="217">
        <f t="shared" si="2"/>
        <v>0.3125</v>
      </c>
    </row>
    <row r="10" spans="1:19" ht="16.5" thickBot="1" x14ac:dyDescent="0.3">
      <c r="A10" s="403">
        <v>7.6250000000000009</v>
      </c>
      <c r="B10" s="211">
        <v>100.01</v>
      </c>
      <c r="C10" s="213">
        <v>99.875</v>
      </c>
      <c r="E10" s="404">
        <v>0.25</v>
      </c>
      <c r="F10" s="405">
        <v>0.25</v>
      </c>
      <c r="H10" s="215">
        <f t="shared" si="0"/>
        <v>100.26</v>
      </c>
      <c r="I10" s="216">
        <f t="shared" si="0"/>
        <v>100.125</v>
      </c>
      <c r="J10" s="217">
        <f t="shared" si="1"/>
        <v>-0.13500000000000512</v>
      </c>
      <c r="L10" s="215">
        <f t="shared" si="2"/>
        <v>0.25</v>
      </c>
      <c r="M10" s="217">
        <f t="shared" si="2"/>
        <v>0.25</v>
      </c>
    </row>
    <row r="11" spans="1:19" ht="16.5" thickBot="1" x14ac:dyDescent="0.3">
      <c r="A11" s="403">
        <v>7.75</v>
      </c>
      <c r="B11" s="211">
        <v>100.26</v>
      </c>
      <c r="C11" s="213">
        <v>100.125</v>
      </c>
      <c r="E11" s="404">
        <v>0.25</v>
      </c>
      <c r="F11" s="405">
        <v>0.25</v>
      </c>
      <c r="H11" s="215">
        <f t="shared" si="0"/>
        <v>100.51</v>
      </c>
      <c r="I11" s="216">
        <f t="shared" si="0"/>
        <v>100.375</v>
      </c>
      <c r="J11" s="217">
        <f t="shared" si="1"/>
        <v>-0.13500000000000512</v>
      </c>
      <c r="L11" s="215">
        <f t="shared" si="2"/>
        <v>0.25</v>
      </c>
      <c r="M11" s="217">
        <f t="shared" si="2"/>
        <v>0.25</v>
      </c>
    </row>
    <row r="12" spans="1:19" ht="16.5" thickBot="1" x14ac:dyDescent="0.3">
      <c r="A12" s="403">
        <v>7.875</v>
      </c>
      <c r="B12" s="211">
        <v>100.51</v>
      </c>
      <c r="C12" s="213">
        <v>100.375</v>
      </c>
      <c r="E12" s="404">
        <v>0.25</v>
      </c>
      <c r="F12" s="405">
        <v>0.25</v>
      </c>
      <c r="H12" s="215">
        <f t="shared" si="0"/>
        <v>100.76</v>
      </c>
      <c r="I12" s="216">
        <f t="shared" si="0"/>
        <v>100.625</v>
      </c>
      <c r="J12" s="217">
        <f t="shared" si="1"/>
        <v>-0.13500000000000512</v>
      </c>
      <c r="L12" s="215">
        <f t="shared" si="2"/>
        <v>0.25</v>
      </c>
      <c r="M12" s="217">
        <f t="shared" si="2"/>
        <v>0.25</v>
      </c>
    </row>
    <row r="13" spans="1:19" ht="16.5" thickBot="1" x14ac:dyDescent="0.3">
      <c r="A13" s="403">
        <v>8</v>
      </c>
      <c r="B13" s="211">
        <v>100.76</v>
      </c>
      <c r="C13" s="213">
        <v>100.625</v>
      </c>
      <c r="E13" s="404">
        <v>0.25</v>
      </c>
      <c r="F13" s="405">
        <v>0.25</v>
      </c>
      <c r="H13" s="215">
        <f t="shared" si="0"/>
        <v>101.01</v>
      </c>
      <c r="I13" s="216">
        <f t="shared" si="0"/>
        <v>100.875</v>
      </c>
      <c r="J13" s="217">
        <f t="shared" si="1"/>
        <v>-0.13500000000000512</v>
      </c>
      <c r="L13" s="215">
        <f t="shared" si="2"/>
        <v>0.25</v>
      </c>
      <c r="M13" s="217">
        <f t="shared" si="2"/>
        <v>0.25</v>
      </c>
    </row>
    <row r="14" spans="1:19" ht="16.5" thickBot="1" x14ac:dyDescent="0.3">
      <c r="A14" s="403">
        <v>8.125</v>
      </c>
      <c r="B14" s="211">
        <v>101.01</v>
      </c>
      <c r="C14" s="213">
        <v>100.875</v>
      </c>
      <c r="E14" s="404">
        <v>0.25</v>
      </c>
      <c r="F14" s="405">
        <v>0.25</v>
      </c>
      <c r="H14" s="215">
        <f t="shared" si="0"/>
        <v>101.26</v>
      </c>
      <c r="I14" s="216">
        <f t="shared" si="0"/>
        <v>101.125</v>
      </c>
      <c r="J14" s="217">
        <f t="shared" si="1"/>
        <v>-0.13500000000000512</v>
      </c>
      <c r="L14" s="215">
        <f t="shared" si="2"/>
        <v>0.25</v>
      </c>
      <c r="M14" s="217">
        <f t="shared" si="2"/>
        <v>0.25</v>
      </c>
    </row>
    <row r="15" spans="1:19" ht="16.5" thickBot="1" x14ac:dyDescent="0.3">
      <c r="A15" s="403">
        <v>8.25</v>
      </c>
      <c r="B15" s="211">
        <v>101.26</v>
      </c>
      <c r="C15" s="213">
        <v>101.125</v>
      </c>
      <c r="E15" s="404">
        <v>0.25</v>
      </c>
      <c r="F15" s="405">
        <v>0.25</v>
      </c>
      <c r="H15" s="215">
        <f t="shared" si="0"/>
        <v>101.51</v>
      </c>
      <c r="I15" s="216">
        <f t="shared" si="0"/>
        <v>101.375</v>
      </c>
      <c r="J15" s="217">
        <f t="shared" si="1"/>
        <v>-0.13500000000000512</v>
      </c>
      <c r="L15" s="215">
        <f t="shared" si="2"/>
        <v>0.25</v>
      </c>
      <c r="M15" s="217">
        <f t="shared" si="2"/>
        <v>0.25</v>
      </c>
    </row>
    <row r="16" spans="1:19" ht="16.5" thickBot="1" x14ac:dyDescent="0.3">
      <c r="A16" s="403">
        <v>8.375</v>
      </c>
      <c r="B16" s="211">
        <v>101.444</v>
      </c>
      <c r="C16" s="213">
        <v>101.375</v>
      </c>
      <c r="E16" s="404">
        <v>0.25</v>
      </c>
      <c r="F16" s="405">
        <v>0.25</v>
      </c>
      <c r="H16" s="215">
        <f t="shared" si="0"/>
        <v>101.694</v>
      </c>
      <c r="I16" s="216">
        <f t="shared" si="0"/>
        <v>101.625</v>
      </c>
      <c r="J16" s="217">
        <f t="shared" si="1"/>
        <v>-6.9000000000002615E-2</v>
      </c>
      <c r="L16" s="215">
        <f t="shared" si="2"/>
        <v>0.1839999999999975</v>
      </c>
      <c r="M16" s="217">
        <f t="shared" si="2"/>
        <v>0.25</v>
      </c>
    </row>
    <row r="17" spans="1:13" ht="16.5" thickBot="1" x14ac:dyDescent="0.3">
      <c r="A17" s="403">
        <v>8.5</v>
      </c>
      <c r="B17" s="211">
        <v>101.664</v>
      </c>
      <c r="C17" s="213">
        <v>101.625</v>
      </c>
      <c r="E17" s="404">
        <v>0.25</v>
      </c>
      <c r="F17" s="405">
        <v>0.25</v>
      </c>
      <c r="H17" s="215">
        <f t="shared" si="0"/>
        <v>101.914</v>
      </c>
      <c r="I17" s="216">
        <f t="shared" si="0"/>
        <v>101.875</v>
      </c>
      <c r="J17" s="217">
        <f t="shared" si="1"/>
        <v>-3.9000000000001478E-2</v>
      </c>
      <c r="L17" s="215">
        <f t="shared" si="2"/>
        <v>0.21999999999999886</v>
      </c>
      <c r="M17" s="217">
        <f t="shared" si="2"/>
        <v>0.25</v>
      </c>
    </row>
    <row r="18" spans="1:13" ht="16.5" thickBot="1" x14ac:dyDescent="0.3">
      <c r="A18" s="403">
        <v>8.625</v>
      </c>
      <c r="B18" s="211">
        <v>101.914</v>
      </c>
      <c r="C18" s="213">
        <v>101.875</v>
      </c>
      <c r="E18" s="404">
        <v>0.25</v>
      </c>
      <c r="F18" s="405">
        <v>0.25</v>
      </c>
      <c r="H18" s="215">
        <f t="shared" si="0"/>
        <v>102.164</v>
      </c>
      <c r="I18" s="216">
        <f t="shared" si="0"/>
        <v>102.125</v>
      </c>
      <c r="J18" s="217">
        <f t="shared" si="1"/>
        <v>-3.9000000000001478E-2</v>
      </c>
      <c r="L18" s="215">
        <f t="shared" si="2"/>
        <v>0.25</v>
      </c>
      <c r="M18" s="217">
        <f t="shared" si="2"/>
        <v>0.25</v>
      </c>
    </row>
    <row r="19" spans="1:13" ht="16.5" thickBot="1" x14ac:dyDescent="0.3">
      <c r="A19" s="403">
        <v>8.75</v>
      </c>
      <c r="B19" s="211">
        <v>102.164</v>
      </c>
      <c r="C19" s="213">
        <v>102.125</v>
      </c>
      <c r="E19" s="404">
        <v>0.25</v>
      </c>
      <c r="F19" s="405">
        <v>0.25</v>
      </c>
      <c r="H19" s="215">
        <f t="shared" si="0"/>
        <v>102.414</v>
      </c>
      <c r="I19" s="216">
        <f t="shared" si="0"/>
        <v>102.375</v>
      </c>
      <c r="J19" s="217">
        <f t="shared" si="1"/>
        <v>-3.9000000000001478E-2</v>
      </c>
      <c r="L19" s="215">
        <f t="shared" si="2"/>
        <v>0.25</v>
      </c>
      <c r="M19" s="217">
        <f t="shared" si="2"/>
        <v>0.25</v>
      </c>
    </row>
    <row r="20" spans="1:13" ht="16.5" thickBot="1" x14ac:dyDescent="0.3">
      <c r="A20" s="403">
        <v>8.8750000000000018</v>
      </c>
      <c r="B20" s="211">
        <v>102.414</v>
      </c>
      <c r="C20" s="213">
        <v>102.375</v>
      </c>
      <c r="E20" s="404">
        <v>0.25</v>
      </c>
      <c r="F20" s="405">
        <v>0.25</v>
      </c>
      <c r="H20" s="215">
        <f t="shared" si="0"/>
        <v>102.664</v>
      </c>
      <c r="I20" s="216">
        <f t="shared" si="0"/>
        <v>102.625</v>
      </c>
      <c r="J20" s="217">
        <f t="shared" si="1"/>
        <v>-3.9000000000001478E-2</v>
      </c>
      <c r="L20" s="215">
        <f t="shared" si="2"/>
        <v>0.25</v>
      </c>
      <c r="M20" s="217">
        <f t="shared" si="2"/>
        <v>0.25</v>
      </c>
    </row>
    <row r="21" spans="1:13" ht="16.5" thickBot="1" x14ac:dyDescent="0.3">
      <c r="A21" s="403">
        <v>9</v>
      </c>
      <c r="B21" s="211">
        <v>102.664</v>
      </c>
      <c r="C21" s="213">
        <v>102.625</v>
      </c>
      <c r="E21" s="404">
        <v>0.25</v>
      </c>
      <c r="F21" s="405">
        <v>0.25</v>
      </c>
      <c r="H21" s="215">
        <f t="shared" si="0"/>
        <v>102.914</v>
      </c>
      <c r="I21" s="216">
        <f t="shared" si="0"/>
        <v>102.875</v>
      </c>
      <c r="J21" s="217">
        <f t="shared" si="1"/>
        <v>-3.9000000000001478E-2</v>
      </c>
      <c r="L21" s="215">
        <f t="shared" si="2"/>
        <v>0.25</v>
      </c>
      <c r="M21" s="217">
        <f t="shared" si="2"/>
        <v>0.25</v>
      </c>
    </row>
    <row r="22" spans="1:13" ht="16.5" thickBot="1" x14ac:dyDescent="0.3">
      <c r="A22" s="403">
        <v>9.125</v>
      </c>
      <c r="B22" s="211">
        <v>102.8515</v>
      </c>
      <c r="C22" s="213">
        <v>102.8125</v>
      </c>
      <c r="E22" s="404">
        <v>0.25</v>
      </c>
      <c r="F22" s="405">
        <v>0.25</v>
      </c>
      <c r="H22" s="215">
        <f t="shared" ref="H22:I59" si="3">E22+B22</f>
        <v>103.1015</v>
      </c>
      <c r="I22" s="216">
        <f t="shared" si="3"/>
        <v>103.0625</v>
      </c>
      <c r="J22" s="217">
        <f t="shared" si="1"/>
        <v>-3.9000000000001478E-2</v>
      </c>
      <c r="L22" s="215">
        <f t="shared" si="2"/>
        <v>0.1875</v>
      </c>
      <c r="M22" s="217">
        <f t="shared" si="2"/>
        <v>0.1875</v>
      </c>
    </row>
    <row r="23" spans="1:13" ht="16.5" thickBot="1" x14ac:dyDescent="0.3">
      <c r="A23" s="403">
        <v>9.25</v>
      </c>
      <c r="B23" s="211">
        <v>103.039</v>
      </c>
      <c r="C23" s="213">
        <v>103</v>
      </c>
      <c r="E23" s="404">
        <v>0.25</v>
      </c>
      <c r="F23" s="405">
        <v>0.25</v>
      </c>
      <c r="H23" s="215">
        <f t="shared" si="3"/>
        <v>103.289</v>
      </c>
      <c r="I23" s="216">
        <f t="shared" si="3"/>
        <v>103.25</v>
      </c>
      <c r="J23" s="217">
        <f t="shared" si="1"/>
        <v>-3.9000000000001478E-2</v>
      </c>
      <c r="L23" s="215">
        <f t="shared" si="2"/>
        <v>0.1875</v>
      </c>
      <c r="M23" s="217">
        <f t="shared" si="2"/>
        <v>0.1875</v>
      </c>
    </row>
    <row r="24" spans="1:13" ht="16.5" thickBot="1" x14ac:dyDescent="0.3">
      <c r="A24" s="403">
        <v>9.375</v>
      </c>
      <c r="B24" s="211">
        <v>103.2265</v>
      </c>
      <c r="C24" s="213">
        <v>103.1875</v>
      </c>
      <c r="E24" s="404">
        <v>0.25</v>
      </c>
      <c r="F24" s="405">
        <v>0.25</v>
      </c>
      <c r="H24" s="215">
        <f t="shared" si="3"/>
        <v>103.4765</v>
      </c>
      <c r="I24" s="216">
        <f t="shared" si="3"/>
        <v>103.4375</v>
      </c>
      <c r="J24" s="217">
        <f t="shared" si="1"/>
        <v>-3.9000000000001478E-2</v>
      </c>
      <c r="L24" s="215">
        <f t="shared" si="2"/>
        <v>0.1875</v>
      </c>
      <c r="M24" s="217">
        <f t="shared" si="2"/>
        <v>0.1875</v>
      </c>
    </row>
    <row r="25" spans="1:13" ht="16.5" thickBot="1" x14ac:dyDescent="0.3">
      <c r="A25" s="403">
        <v>9.5</v>
      </c>
      <c r="B25" s="211">
        <v>103.38275</v>
      </c>
      <c r="C25" s="213">
        <v>103.34375</v>
      </c>
      <c r="E25" s="404">
        <v>0.25</v>
      </c>
      <c r="F25" s="405">
        <v>0.25</v>
      </c>
      <c r="H25" s="215">
        <f t="shared" si="3"/>
        <v>103.63275</v>
      </c>
      <c r="I25" s="216">
        <f t="shared" si="3"/>
        <v>103.59375</v>
      </c>
      <c r="J25" s="217">
        <f t="shared" si="1"/>
        <v>-3.9000000000001478E-2</v>
      </c>
      <c r="L25" s="215">
        <f t="shared" si="2"/>
        <v>0.15625</v>
      </c>
      <c r="M25" s="217">
        <f t="shared" si="2"/>
        <v>0.15625</v>
      </c>
    </row>
    <row r="26" spans="1:13" ht="16.5" thickBot="1" x14ac:dyDescent="0.3">
      <c r="A26" s="403">
        <v>9.625</v>
      </c>
      <c r="B26" s="211">
        <v>103.539</v>
      </c>
      <c r="C26" s="213">
        <v>103.5</v>
      </c>
      <c r="E26" s="404">
        <v>0.25</v>
      </c>
      <c r="F26" s="405">
        <v>0.25</v>
      </c>
      <c r="H26" s="215">
        <f t="shared" si="3"/>
        <v>103.789</v>
      </c>
      <c r="I26" s="216">
        <f t="shared" si="3"/>
        <v>103.75</v>
      </c>
      <c r="J26" s="217">
        <f t="shared" si="1"/>
        <v>-3.9000000000001478E-2</v>
      </c>
      <c r="L26" s="215">
        <f t="shared" si="2"/>
        <v>0.15625</v>
      </c>
      <c r="M26" s="217">
        <f t="shared" si="2"/>
        <v>0.15625</v>
      </c>
    </row>
    <row r="27" spans="1:13" ht="16.5" thickBot="1" x14ac:dyDescent="0.3">
      <c r="A27" s="403">
        <v>9.75</v>
      </c>
      <c r="B27" s="211">
        <v>103.69525</v>
      </c>
      <c r="C27" s="213">
        <v>103.65625</v>
      </c>
      <c r="E27" s="404">
        <v>0.25</v>
      </c>
      <c r="F27" s="405">
        <v>0.25</v>
      </c>
      <c r="H27" s="215">
        <f t="shared" si="3"/>
        <v>103.94525</v>
      </c>
      <c r="I27" s="216">
        <f t="shared" si="3"/>
        <v>103.90625</v>
      </c>
      <c r="J27" s="217">
        <f t="shared" si="1"/>
        <v>-3.9000000000001478E-2</v>
      </c>
      <c r="L27" s="215">
        <f t="shared" si="2"/>
        <v>0.15625</v>
      </c>
      <c r="M27" s="217">
        <f t="shared" si="2"/>
        <v>0.15625</v>
      </c>
    </row>
    <row r="28" spans="1:13" ht="16.5" thickBot="1" x14ac:dyDescent="0.3">
      <c r="A28" s="403">
        <v>9.875</v>
      </c>
      <c r="B28" s="211">
        <v>103.8515</v>
      </c>
      <c r="C28" s="213">
        <v>103.8125</v>
      </c>
      <c r="E28" s="404">
        <v>0.25</v>
      </c>
      <c r="F28" s="405">
        <v>0.25</v>
      </c>
      <c r="H28" s="215">
        <f t="shared" si="3"/>
        <v>104.1015</v>
      </c>
      <c r="I28" s="216">
        <f t="shared" si="3"/>
        <v>104.0625</v>
      </c>
      <c r="J28" s="217">
        <f t="shared" si="1"/>
        <v>-3.9000000000001478E-2</v>
      </c>
      <c r="L28" s="215">
        <f t="shared" si="2"/>
        <v>0.15625</v>
      </c>
      <c r="M28" s="217">
        <f t="shared" si="2"/>
        <v>0.15625</v>
      </c>
    </row>
    <row r="29" spans="1:13" ht="16.5" thickBot="1" x14ac:dyDescent="0.3">
      <c r="A29" s="403">
        <v>10</v>
      </c>
      <c r="B29" s="211">
        <v>104.00775</v>
      </c>
      <c r="C29" s="213">
        <v>103.96875</v>
      </c>
      <c r="E29" s="404">
        <v>0.25</v>
      </c>
      <c r="F29" s="405">
        <v>0.25</v>
      </c>
      <c r="H29" s="215">
        <f t="shared" si="3"/>
        <v>104.25775</v>
      </c>
      <c r="I29" s="216">
        <f t="shared" si="3"/>
        <v>104.21875</v>
      </c>
      <c r="J29" s="217">
        <f t="shared" si="1"/>
        <v>-3.9000000000001478E-2</v>
      </c>
      <c r="L29" s="215">
        <f t="shared" si="2"/>
        <v>0.15625</v>
      </c>
      <c r="M29" s="217">
        <f t="shared" si="2"/>
        <v>0.15625</v>
      </c>
    </row>
    <row r="30" spans="1:13" ht="16.5" thickBot="1" x14ac:dyDescent="0.3">
      <c r="A30" s="403">
        <v>10.125</v>
      </c>
      <c r="B30" s="211">
        <v>104.164</v>
      </c>
      <c r="C30" s="213">
        <v>104.125</v>
      </c>
      <c r="E30" s="404">
        <v>0.25</v>
      </c>
      <c r="F30" s="405">
        <v>0.25</v>
      </c>
      <c r="H30" s="215">
        <f t="shared" si="3"/>
        <v>104.414</v>
      </c>
      <c r="I30" s="216">
        <f t="shared" si="3"/>
        <v>104.375</v>
      </c>
      <c r="J30" s="217">
        <f t="shared" si="1"/>
        <v>-3.9000000000001478E-2</v>
      </c>
      <c r="L30" s="215">
        <f t="shared" si="2"/>
        <v>0.15625</v>
      </c>
      <c r="M30" s="217">
        <f t="shared" si="2"/>
        <v>0.15625</v>
      </c>
    </row>
    <row r="31" spans="1:13" ht="16.5" thickBot="1" x14ac:dyDescent="0.3">
      <c r="A31" s="403">
        <v>10.25</v>
      </c>
      <c r="B31" s="211">
        <v>104.32025</v>
      </c>
      <c r="C31" s="213">
        <v>104.28125</v>
      </c>
      <c r="E31" s="404">
        <v>0.25</v>
      </c>
      <c r="F31" s="405">
        <v>0.25</v>
      </c>
      <c r="H31" s="215">
        <f t="shared" si="3"/>
        <v>104.57025</v>
      </c>
      <c r="I31" s="216">
        <f t="shared" si="3"/>
        <v>104.53125</v>
      </c>
      <c r="J31" s="217">
        <f t="shared" si="1"/>
        <v>-3.9000000000001478E-2</v>
      </c>
      <c r="L31" s="215">
        <f t="shared" si="2"/>
        <v>0.15625</v>
      </c>
      <c r="M31" s="217">
        <f t="shared" si="2"/>
        <v>0.15625</v>
      </c>
    </row>
    <row r="32" spans="1:13" ht="16.5" thickBot="1" x14ac:dyDescent="0.3">
      <c r="A32" s="403">
        <v>10.375</v>
      </c>
      <c r="B32" s="211">
        <v>104.4765</v>
      </c>
      <c r="C32" s="213">
        <v>104.4375</v>
      </c>
      <c r="E32" s="404">
        <v>0.25</v>
      </c>
      <c r="F32" s="405">
        <v>0.25</v>
      </c>
      <c r="H32" s="215">
        <f t="shared" si="3"/>
        <v>104.7265</v>
      </c>
      <c r="I32" s="216">
        <f t="shared" si="3"/>
        <v>104.6875</v>
      </c>
      <c r="J32" s="217">
        <f t="shared" si="1"/>
        <v>-3.9000000000001478E-2</v>
      </c>
      <c r="L32" s="215">
        <f t="shared" si="2"/>
        <v>0.15625</v>
      </c>
      <c r="M32" s="217">
        <f t="shared" si="2"/>
        <v>0.15625</v>
      </c>
    </row>
    <row r="33" spans="1:13" ht="16.5" thickBot="1" x14ac:dyDescent="0.3">
      <c r="A33" s="403">
        <v>10.500000000000002</v>
      </c>
      <c r="B33" s="211">
        <v>104.63275</v>
      </c>
      <c r="C33" s="213">
        <v>104.59375</v>
      </c>
      <c r="E33" s="404">
        <v>0.25</v>
      </c>
      <c r="F33" s="405">
        <v>0.25</v>
      </c>
      <c r="H33" s="215">
        <f t="shared" si="3"/>
        <v>104.88275</v>
      </c>
      <c r="I33" s="216">
        <f t="shared" si="3"/>
        <v>104.84375</v>
      </c>
      <c r="J33" s="217">
        <f t="shared" si="1"/>
        <v>-3.9000000000001478E-2</v>
      </c>
      <c r="L33" s="215">
        <f t="shared" si="2"/>
        <v>0.15625</v>
      </c>
      <c r="M33" s="217">
        <f t="shared" si="2"/>
        <v>0.15625</v>
      </c>
    </row>
    <row r="34" spans="1:13" ht="16.5" thickBot="1" x14ac:dyDescent="0.3">
      <c r="A34" s="403">
        <v>10.625000000000002</v>
      </c>
      <c r="B34" s="211">
        <v>104.789</v>
      </c>
      <c r="C34" s="213">
        <v>104.75</v>
      </c>
      <c r="E34" s="404">
        <v>0.25</v>
      </c>
      <c r="F34" s="405">
        <v>0.25</v>
      </c>
      <c r="H34" s="215">
        <f t="shared" si="3"/>
        <v>105.039</v>
      </c>
      <c r="I34" s="216">
        <f t="shared" si="3"/>
        <v>105</v>
      </c>
      <c r="J34" s="217">
        <f t="shared" si="1"/>
        <v>-3.9000000000001478E-2</v>
      </c>
      <c r="L34" s="215">
        <f t="shared" si="2"/>
        <v>0.15625</v>
      </c>
      <c r="M34" s="217">
        <f t="shared" si="2"/>
        <v>0.15625</v>
      </c>
    </row>
    <row r="35" spans="1:13" ht="16.5" thickBot="1" x14ac:dyDescent="0.3">
      <c r="A35" s="403">
        <v>10.750000000000002</v>
      </c>
      <c r="B35" s="211">
        <v>104.94525</v>
      </c>
      <c r="C35" s="213">
        <v>104.90625</v>
      </c>
      <c r="E35" s="404">
        <v>0.25</v>
      </c>
      <c r="F35" s="405">
        <v>0.25</v>
      </c>
      <c r="H35" s="215">
        <f t="shared" si="3"/>
        <v>105.19525</v>
      </c>
      <c r="I35" s="216">
        <f t="shared" si="3"/>
        <v>105.15625</v>
      </c>
      <c r="J35" s="217">
        <f t="shared" si="1"/>
        <v>-3.9000000000001478E-2</v>
      </c>
      <c r="L35" s="215">
        <f t="shared" si="2"/>
        <v>0.15625</v>
      </c>
      <c r="M35" s="217">
        <f t="shared" si="2"/>
        <v>0.15625</v>
      </c>
    </row>
    <row r="36" spans="1:13" ht="16.5" thickBot="1" x14ac:dyDescent="0.3">
      <c r="A36" s="403">
        <v>10.875000000000002</v>
      </c>
      <c r="B36" s="211">
        <v>105.09950000000001</v>
      </c>
      <c r="C36" s="213">
        <v>105.0625</v>
      </c>
      <c r="E36" s="404">
        <v>0.25</v>
      </c>
      <c r="F36" s="405">
        <v>0.25</v>
      </c>
      <c r="H36" s="215">
        <f t="shared" si="3"/>
        <v>105.34950000000001</v>
      </c>
      <c r="I36" s="216">
        <f t="shared" si="3"/>
        <v>105.3125</v>
      </c>
      <c r="J36" s="217">
        <f t="shared" si="1"/>
        <v>-3.7000000000006139E-2</v>
      </c>
      <c r="L36" s="215">
        <f t="shared" si="2"/>
        <v>0.15425000000000466</v>
      </c>
      <c r="M36" s="217">
        <f t="shared" si="2"/>
        <v>0.15625</v>
      </c>
    </row>
    <row r="37" spans="1:13" ht="16.5" thickBot="1" x14ac:dyDescent="0.3">
      <c r="A37" s="403">
        <v>11.000000000000002</v>
      </c>
      <c r="B37" s="211">
        <v>105.25575000000001</v>
      </c>
      <c r="C37" s="213">
        <v>105.21875</v>
      </c>
      <c r="E37" s="404">
        <v>0.25</v>
      </c>
      <c r="F37" s="405">
        <v>0.25</v>
      </c>
      <c r="H37" s="215">
        <f t="shared" si="3"/>
        <v>105.50575000000001</v>
      </c>
      <c r="I37" s="216">
        <f t="shared" si="3"/>
        <v>105.46875</v>
      </c>
      <c r="J37" s="217">
        <f t="shared" si="1"/>
        <v>-3.7000000000006139E-2</v>
      </c>
      <c r="L37" s="215">
        <f t="shared" si="2"/>
        <v>0.15625</v>
      </c>
      <c r="M37" s="217">
        <f t="shared" si="2"/>
        <v>0.15625</v>
      </c>
    </row>
    <row r="38" spans="1:13" ht="16.5" thickBot="1" x14ac:dyDescent="0.3">
      <c r="A38" s="403">
        <v>11.125</v>
      </c>
      <c r="B38" s="211">
        <v>105.41200000000001</v>
      </c>
      <c r="C38" s="213">
        <v>105.375</v>
      </c>
      <c r="E38" s="404">
        <v>0.25</v>
      </c>
      <c r="F38" s="405">
        <v>0.25</v>
      </c>
      <c r="H38" s="215">
        <f t="shared" si="3"/>
        <v>105.66200000000001</v>
      </c>
      <c r="I38" s="216">
        <f t="shared" si="3"/>
        <v>105.625</v>
      </c>
      <c r="J38" s="217">
        <f t="shared" si="1"/>
        <v>-3.7000000000006139E-2</v>
      </c>
      <c r="L38" s="215">
        <f t="shared" si="2"/>
        <v>0.15625</v>
      </c>
      <c r="M38" s="217">
        <f t="shared" si="2"/>
        <v>0.15625</v>
      </c>
    </row>
    <row r="39" spans="1:13" ht="16.5" thickBot="1" x14ac:dyDescent="0.3">
      <c r="A39" s="403">
        <v>11.25</v>
      </c>
      <c r="B39" s="211">
        <v>105.56800000000001</v>
      </c>
      <c r="C39" s="213">
        <v>105.53100000000001</v>
      </c>
      <c r="E39" s="404">
        <v>0.25</v>
      </c>
      <c r="F39" s="405">
        <v>0.25</v>
      </c>
      <c r="H39" s="215">
        <f t="shared" si="3"/>
        <v>105.81800000000001</v>
      </c>
      <c r="I39" s="216">
        <f t="shared" si="3"/>
        <v>105.78100000000001</v>
      </c>
      <c r="J39" s="217">
        <f t="shared" si="1"/>
        <v>-3.7000000000006139E-2</v>
      </c>
      <c r="L39" s="215">
        <f t="shared" si="2"/>
        <v>0.15600000000000591</v>
      </c>
      <c r="M39" s="217">
        <f t="shared" si="2"/>
        <v>0.15600000000000591</v>
      </c>
    </row>
    <row r="40" spans="1:13" ht="16.5" thickBot="1" x14ac:dyDescent="0.3">
      <c r="A40" s="403">
        <v>11.375</v>
      </c>
      <c r="B40" s="211">
        <v>105.724</v>
      </c>
      <c r="C40" s="213">
        <v>105.687</v>
      </c>
      <c r="E40" s="404">
        <v>0.25</v>
      </c>
      <c r="F40" s="405">
        <v>0.25</v>
      </c>
      <c r="H40" s="215">
        <f t="shared" si="3"/>
        <v>105.974</v>
      </c>
      <c r="I40" s="216">
        <f t="shared" si="3"/>
        <v>105.937</v>
      </c>
      <c r="J40" s="217">
        <f t="shared" si="1"/>
        <v>-3.7000000000006139E-2</v>
      </c>
      <c r="L40" s="215">
        <f t="shared" si="2"/>
        <v>0.1559999999999917</v>
      </c>
      <c r="M40" s="217">
        <f t="shared" si="2"/>
        <v>0.1559999999999917</v>
      </c>
    </row>
    <row r="41" spans="1:13" ht="16.5" thickBot="1" x14ac:dyDescent="0.3">
      <c r="A41" s="403">
        <v>11.5</v>
      </c>
      <c r="B41" s="211">
        <v>105.88000000000001</v>
      </c>
      <c r="C41" s="213">
        <v>105.843</v>
      </c>
      <c r="E41" s="404">
        <v>0.25</v>
      </c>
      <c r="F41" s="405">
        <v>0.25</v>
      </c>
      <c r="H41" s="215">
        <f t="shared" si="3"/>
        <v>106.13000000000001</v>
      </c>
      <c r="I41" s="216">
        <f t="shared" si="3"/>
        <v>106.093</v>
      </c>
      <c r="J41" s="217">
        <f t="shared" si="1"/>
        <v>-3.7000000000006139E-2</v>
      </c>
      <c r="L41" s="215">
        <f t="shared" si="2"/>
        <v>0.15600000000000591</v>
      </c>
      <c r="M41" s="217">
        <f t="shared" si="2"/>
        <v>0.15600000000000591</v>
      </c>
    </row>
    <row r="42" spans="1:13" ht="16.5" thickBot="1" x14ac:dyDescent="0.3">
      <c r="A42" s="403">
        <v>11.625</v>
      </c>
      <c r="B42" s="211">
        <v>106.038</v>
      </c>
      <c r="C42" s="213">
        <v>105.999</v>
      </c>
      <c r="E42" s="404">
        <v>0.25</v>
      </c>
      <c r="F42" s="405">
        <v>0.25</v>
      </c>
      <c r="H42" s="215">
        <f t="shared" si="3"/>
        <v>106.288</v>
      </c>
      <c r="I42" s="216">
        <f t="shared" si="3"/>
        <v>106.249</v>
      </c>
      <c r="J42" s="217">
        <f t="shared" si="1"/>
        <v>-3.9000000000001478E-2</v>
      </c>
      <c r="L42" s="215">
        <f t="shared" si="2"/>
        <v>0.15799999999998704</v>
      </c>
      <c r="M42" s="217">
        <f t="shared" si="2"/>
        <v>0.1559999999999917</v>
      </c>
    </row>
    <row r="43" spans="1:13" ht="16.5" thickBot="1" x14ac:dyDescent="0.3">
      <c r="A43" s="403">
        <v>11.75</v>
      </c>
      <c r="B43" s="211">
        <v>106.194</v>
      </c>
      <c r="C43" s="213">
        <v>106.155</v>
      </c>
      <c r="E43" s="404">
        <v>0.25</v>
      </c>
      <c r="F43" s="405">
        <v>0.25</v>
      </c>
      <c r="H43" s="215">
        <f t="shared" si="3"/>
        <v>106.444</v>
      </c>
      <c r="I43" s="216">
        <f t="shared" si="3"/>
        <v>106.405</v>
      </c>
      <c r="J43" s="217">
        <f t="shared" si="1"/>
        <v>-3.9000000000001478E-2</v>
      </c>
      <c r="L43" s="215">
        <f t="shared" si="2"/>
        <v>0.15600000000000591</v>
      </c>
      <c r="M43" s="217">
        <f t="shared" si="2"/>
        <v>0.15600000000000591</v>
      </c>
    </row>
    <row r="44" spans="1:13" ht="16.5" thickBot="1" x14ac:dyDescent="0.3">
      <c r="A44" s="407">
        <v>11.875</v>
      </c>
      <c r="B44" s="221">
        <v>106.35000000000001</v>
      </c>
      <c r="C44" s="223">
        <v>106.31100000000001</v>
      </c>
      <c r="E44" s="404">
        <v>0.25</v>
      </c>
      <c r="F44" s="405">
        <v>0.25</v>
      </c>
      <c r="H44" s="215">
        <f t="shared" si="3"/>
        <v>106.60000000000001</v>
      </c>
      <c r="I44" s="216">
        <f t="shared" si="3"/>
        <v>106.56100000000001</v>
      </c>
      <c r="J44" s="217">
        <f t="shared" si="1"/>
        <v>-3.9000000000001478E-2</v>
      </c>
      <c r="L44" s="215">
        <f t="shared" si="2"/>
        <v>0.15600000000000591</v>
      </c>
      <c r="M44" s="217">
        <f t="shared" si="2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827EE-137A-4F1B-BFE6-6539EA02C8F6}">
  <sheetPr published="0" codeName="Sheet5">
    <tabColor rgb="FF0070C0"/>
    <pageSetUpPr fitToPage="1"/>
  </sheetPr>
  <dimension ref="B1:Y57"/>
  <sheetViews>
    <sheetView zoomScaleNormal="100" workbookViewId="0">
      <selection activeCell="N25" sqref="N25:Q25"/>
    </sheetView>
  </sheetViews>
  <sheetFormatPr defaultColWidth="8.85546875" defaultRowHeight="14.25" x14ac:dyDescent="0.2"/>
  <cols>
    <col min="1" max="1" width="2.5703125" style="410" customWidth="1"/>
    <col min="2" max="2" width="21.7109375" style="408" customWidth="1"/>
    <col min="3" max="3" width="16" style="408" bestFit="1" customWidth="1"/>
    <col min="4" max="4" width="12.5703125" style="408" customWidth="1"/>
    <col min="5" max="5" width="2.85546875" style="410" customWidth="1"/>
    <col min="6" max="6" width="8.85546875" style="410"/>
    <col min="7" max="8" width="8.85546875" style="410" customWidth="1"/>
    <col min="9" max="9" width="38" style="410" customWidth="1"/>
    <col min="10" max="12" width="8.85546875" style="410"/>
    <col min="13" max="13" width="11" style="410" customWidth="1"/>
    <col min="14" max="14" width="8.85546875" style="410"/>
    <col min="15" max="15" width="10" style="410" customWidth="1"/>
    <col min="16" max="16" width="10.42578125" style="410" customWidth="1"/>
    <col min="17" max="17" width="0.85546875" style="410" customWidth="1"/>
    <col min="18" max="18" width="24.28515625" style="410" customWidth="1"/>
    <col min="19" max="19" width="8.85546875" style="410"/>
    <col min="20" max="20" width="9.7109375" style="410" customWidth="1"/>
    <col min="21" max="21" width="11" style="410" customWidth="1"/>
    <col min="22" max="16384" width="8.85546875" style="410"/>
  </cols>
  <sheetData>
    <row r="1" spans="2:24" ht="14.45" customHeight="1" thickBot="1" x14ac:dyDescent="0.25">
      <c r="C1" s="409"/>
      <c r="D1" s="409"/>
      <c r="G1" s="411"/>
      <c r="H1" s="411"/>
      <c r="I1" s="411"/>
      <c r="J1" s="411"/>
      <c r="K1" s="411"/>
      <c r="L1" s="411"/>
      <c r="M1" s="411"/>
      <c r="N1" s="411"/>
      <c r="O1" s="411"/>
      <c r="P1" s="411"/>
    </row>
    <row r="2" spans="2:24" ht="14.45" customHeight="1" x14ac:dyDescent="0.2">
      <c r="B2" s="412" t="s">
        <v>0</v>
      </c>
      <c r="C2" s="413"/>
      <c r="D2" s="413"/>
      <c r="E2" s="414"/>
      <c r="F2" s="415" t="s">
        <v>194</v>
      </c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4"/>
      <c r="R2" s="416"/>
      <c r="S2" s="416"/>
      <c r="T2" s="416"/>
      <c r="U2" s="416"/>
      <c r="V2" s="416"/>
      <c r="W2" s="416"/>
      <c r="X2" s="417"/>
    </row>
    <row r="3" spans="2:24" ht="15" customHeight="1" x14ac:dyDescent="0.25">
      <c r="B3" s="418"/>
      <c r="C3" s="419"/>
      <c r="D3" s="419"/>
      <c r="E3" s="420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2"/>
      <c r="T3"/>
      <c r="X3" s="423"/>
    </row>
    <row r="4" spans="2:24" ht="14.45" customHeight="1" x14ac:dyDescent="0.25">
      <c r="B4" s="424" t="s">
        <v>195</v>
      </c>
      <c r="C4" s="425"/>
      <c r="D4" s="426">
        <f>Control!$B$1</f>
        <v>45274</v>
      </c>
      <c r="E4" s="422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2"/>
      <c r="X4" s="423"/>
    </row>
    <row r="5" spans="2:24" ht="15" customHeight="1" x14ac:dyDescent="0.25">
      <c r="B5" s="427" t="s">
        <v>196</v>
      </c>
      <c r="C5" s="428"/>
      <c r="D5" s="429"/>
      <c r="E5" s="430" t="s">
        <v>197</v>
      </c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1"/>
      <c r="S5" s="431"/>
      <c r="T5" s="431"/>
      <c r="U5" s="431"/>
      <c r="V5" s="431"/>
      <c r="W5" s="431"/>
      <c r="X5" s="432"/>
    </row>
    <row r="6" spans="2:24" ht="15.75" x14ac:dyDescent="0.2">
      <c r="B6" s="433" t="s">
        <v>4</v>
      </c>
      <c r="C6" s="434" t="s">
        <v>97</v>
      </c>
      <c r="D6" s="434" t="s">
        <v>98</v>
      </c>
      <c r="E6" s="422"/>
      <c r="F6" s="435" t="s">
        <v>198</v>
      </c>
      <c r="G6" s="435"/>
      <c r="H6" s="436"/>
      <c r="I6" s="436"/>
      <c r="J6" s="437" t="s">
        <v>199</v>
      </c>
      <c r="K6" s="438">
        <v>0.55000000000000004</v>
      </c>
      <c r="L6" s="438">
        <v>0.6</v>
      </c>
      <c r="M6" s="438">
        <v>0.65</v>
      </c>
      <c r="N6" s="438">
        <v>0.70000000000000018</v>
      </c>
      <c r="O6" s="438">
        <v>0.75000000000000022</v>
      </c>
      <c r="P6" s="438">
        <v>0.80000000000000027</v>
      </c>
      <c r="Q6" s="422"/>
      <c r="R6" s="439"/>
      <c r="S6" s="439"/>
      <c r="T6" s="439"/>
      <c r="U6" s="439"/>
      <c r="V6" s="439"/>
      <c r="W6" s="439"/>
      <c r="X6" s="440"/>
    </row>
    <row r="7" spans="2:24" ht="15.6" customHeight="1" x14ac:dyDescent="0.25">
      <c r="B7" s="441">
        <f>'Flex SP DSCR_MU Pricer'!A6-0.001</f>
        <v>6.9989999999999997</v>
      </c>
      <c r="C7" s="442" t="str">
        <f>'Flex SP DSCR_MU Pricer'!H6</f>
        <v>NA</v>
      </c>
      <c r="D7" s="442">
        <f>'Flex SP DSCR_MU Pricer'!I6</f>
        <v>99.183300000000003</v>
      </c>
      <c r="E7" s="443"/>
      <c r="F7" s="444" t="s">
        <v>200</v>
      </c>
      <c r="G7" s="445"/>
      <c r="H7" s="446" t="s">
        <v>103</v>
      </c>
      <c r="I7" s="447"/>
      <c r="J7" s="448">
        <v>1</v>
      </c>
      <c r="K7" s="449">
        <v>0.875</v>
      </c>
      <c r="L7" s="449">
        <v>0.75</v>
      </c>
      <c r="M7" s="449">
        <v>0.375</v>
      </c>
      <c r="N7" s="449">
        <v>0.25</v>
      </c>
      <c r="O7" s="449">
        <v>-0.625</v>
      </c>
      <c r="P7" s="450">
        <v>-1.5</v>
      </c>
      <c r="Q7" s="451"/>
      <c r="R7" s="431" t="s">
        <v>120</v>
      </c>
      <c r="S7" s="431"/>
      <c r="T7" s="431"/>
      <c r="U7" s="431"/>
      <c r="V7" s="431"/>
      <c r="W7" s="431"/>
      <c r="X7" s="432"/>
    </row>
    <row r="8" spans="2:24" ht="15.75" x14ac:dyDescent="0.25">
      <c r="B8" s="441">
        <f>'Flex SP DSCR_MU Pricer'!A7-0.001</f>
        <v>7.1239999999999997</v>
      </c>
      <c r="C8" s="442" t="str">
        <f>'Flex SP DSCR_MU Pricer'!H7</f>
        <v>NA</v>
      </c>
      <c r="D8" s="442">
        <f>'Flex SP DSCR_MU Pricer'!I7</f>
        <v>99.933300000000003</v>
      </c>
      <c r="E8" s="451"/>
      <c r="F8" s="444"/>
      <c r="G8" s="445"/>
      <c r="H8" s="446" t="s">
        <v>22</v>
      </c>
      <c r="I8" s="447"/>
      <c r="J8" s="448">
        <v>0.875</v>
      </c>
      <c r="K8" s="449">
        <v>0.75</v>
      </c>
      <c r="L8" s="449">
        <v>0.625</v>
      </c>
      <c r="M8" s="449">
        <v>0.25</v>
      </c>
      <c r="N8" s="449">
        <v>0.125</v>
      </c>
      <c r="O8" s="449">
        <v>-0.75</v>
      </c>
      <c r="P8" s="449">
        <v>-1.875</v>
      </c>
      <c r="Q8" s="451"/>
      <c r="R8" s="431" t="s">
        <v>47</v>
      </c>
      <c r="S8" s="431"/>
      <c r="T8" s="431"/>
      <c r="U8" s="431"/>
      <c r="V8" s="431"/>
      <c r="W8" s="431"/>
      <c r="X8" s="432"/>
    </row>
    <row r="9" spans="2:24" ht="15.6" customHeight="1" x14ac:dyDescent="0.25">
      <c r="B9" s="441">
        <f>'Flex SP DSCR_MU Pricer'!A8-0.001</f>
        <v>7.2489999999999997</v>
      </c>
      <c r="C9" s="442" t="str">
        <f>'Flex SP DSCR_MU Pricer'!H8</f>
        <v>NA</v>
      </c>
      <c r="D9" s="442">
        <f>'Flex SP DSCR_MU Pricer'!I8</f>
        <v>100.3083</v>
      </c>
      <c r="E9" s="451"/>
      <c r="F9" s="444"/>
      <c r="G9" s="445"/>
      <c r="H9" s="446" t="s">
        <v>24</v>
      </c>
      <c r="I9" s="447"/>
      <c r="J9" s="448">
        <v>0.75</v>
      </c>
      <c r="K9" s="449">
        <v>0.625</v>
      </c>
      <c r="L9" s="449">
        <v>0.5</v>
      </c>
      <c r="M9" s="449">
        <v>0</v>
      </c>
      <c r="N9" s="449">
        <v>-0.125</v>
      </c>
      <c r="O9" s="449">
        <v>-0.875</v>
      </c>
      <c r="P9" s="449">
        <v>-2</v>
      </c>
      <c r="Q9" s="452"/>
      <c r="R9" s="431" t="s">
        <v>201</v>
      </c>
      <c r="S9" s="431"/>
      <c r="T9" s="431"/>
      <c r="U9" s="431"/>
      <c r="V9" s="431"/>
      <c r="W9" s="431"/>
      <c r="X9" s="432"/>
    </row>
    <row r="10" spans="2:24" ht="15.75" x14ac:dyDescent="0.25">
      <c r="B10" s="441">
        <f>'Flex SP DSCR_MU Pricer'!A9-0.001</f>
        <v>7.3739999999999997</v>
      </c>
      <c r="C10" s="442" t="str">
        <f>'Flex SP DSCR_MU Pricer'!H9</f>
        <v>NA</v>
      </c>
      <c r="D10" s="442">
        <f>'Flex SP DSCR_MU Pricer'!I9</f>
        <v>100.6833</v>
      </c>
      <c r="E10" s="451"/>
      <c r="F10" s="444"/>
      <c r="G10" s="445"/>
      <c r="H10" s="453" t="s">
        <v>202</v>
      </c>
      <c r="I10" s="454"/>
      <c r="J10" s="448">
        <v>0.375</v>
      </c>
      <c r="K10" s="449">
        <v>0.125</v>
      </c>
      <c r="L10" s="449">
        <v>-0.125</v>
      </c>
      <c r="M10" s="449">
        <v>-0.625</v>
      </c>
      <c r="N10" s="449">
        <v>-0.875</v>
      </c>
      <c r="O10" s="449">
        <v>-2.375</v>
      </c>
      <c r="P10" s="455" t="s">
        <v>18</v>
      </c>
      <c r="Q10" s="451"/>
      <c r="R10" s="431" t="s">
        <v>203</v>
      </c>
      <c r="S10" s="431"/>
      <c r="T10" s="431"/>
      <c r="U10" s="431"/>
      <c r="V10" s="431"/>
      <c r="W10" s="431"/>
      <c r="X10" s="432"/>
    </row>
    <row r="11" spans="2:24" ht="15.75" x14ac:dyDescent="0.25">
      <c r="B11" s="441">
        <f>'Flex SP DSCR_MU Pricer'!A10-0.001</f>
        <v>7.4989999999999997</v>
      </c>
      <c r="C11" s="442" t="str">
        <f>'Flex SP DSCR_MU Pricer'!H10</f>
        <v>NA</v>
      </c>
      <c r="D11" s="442">
        <f>'Flex SP DSCR_MU Pricer'!I10</f>
        <v>100.9958</v>
      </c>
      <c r="E11" s="443"/>
      <c r="F11" s="444"/>
      <c r="G11" s="445"/>
      <c r="H11" s="446" t="s">
        <v>28</v>
      </c>
      <c r="I11" s="447"/>
      <c r="J11" s="448">
        <v>-0.125</v>
      </c>
      <c r="K11" s="449">
        <v>-0.375</v>
      </c>
      <c r="L11" s="449">
        <v>-0.5</v>
      </c>
      <c r="M11" s="449">
        <v>-1.75</v>
      </c>
      <c r="N11" s="449">
        <v>-2.5</v>
      </c>
      <c r="O11" s="449">
        <v>-2.875</v>
      </c>
      <c r="P11" s="456" t="s">
        <v>18</v>
      </c>
      <c r="Q11" s="451"/>
      <c r="R11" s="431" t="s">
        <v>52</v>
      </c>
      <c r="S11" s="431"/>
      <c r="T11" s="431"/>
      <c r="U11" s="431"/>
      <c r="V11" s="431"/>
      <c r="W11" s="431"/>
      <c r="X11" s="432"/>
    </row>
    <row r="12" spans="2:24" ht="15.75" x14ac:dyDescent="0.25">
      <c r="B12" s="441">
        <f>'Flex SP DSCR_MU Pricer'!A11-0.001</f>
        <v>7.6239999999999997</v>
      </c>
      <c r="C12" s="442" t="str">
        <f>'Flex SP DSCR_MU Pricer'!H11</f>
        <v>NA</v>
      </c>
      <c r="D12" s="442">
        <f>'Flex SP DSCR_MU Pricer'!I11</f>
        <v>101.3083</v>
      </c>
      <c r="E12" s="451"/>
      <c r="F12" s="444"/>
      <c r="G12" s="445"/>
      <c r="H12" s="446" t="s">
        <v>30</v>
      </c>
      <c r="I12" s="447"/>
      <c r="J12" s="448">
        <v>-0.25</v>
      </c>
      <c r="K12" s="449">
        <v>-0.625</v>
      </c>
      <c r="L12" s="449">
        <v>-1</v>
      </c>
      <c r="M12" s="449">
        <v>-2.25</v>
      </c>
      <c r="N12" s="449">
        <v>-3.125</v>
      </c>
      <c r="O12" s="457" t="s">
        <v>18</v>
      </c>
      <c r="P12" s="456" t="s">
        <v>18</v>
      </c>
      <c r="Q12" s="451"/>
      <c r="R12" s="458" t="s">
        <v>55</v>
      </c>
      <c r="S12" s="458"/>
      <c r="T12" s="458"/>
      <c r="U12" s="458"/>
      <c r="V12" s="458"/>
      <c r="W12" s="458"/>
      <c r="X12" s="459"/>
    </row>
    <row r="13" spans="2:24" ht="15.75" x14ac:dyDescent="0.25">
      <c r="B13" s="441">
        <f>'Flex SP DSCR_MU Pricer'!A12-0.001</f>
        <v>7.7489999999999997</v>
      </c>
      <c r="C13" s="442" t="str">
        <f>'Flex SP DSCR_MU Pricer'!H12</f>
        <v>NA</v>
      </c>
      <c r="D13" s="442">
        <f>'Flex SP DSCR_MU Pricer'!I12</f>
        <v>101.6208</v>
      </c>
      <c r="E13" s="451"/>
      <c r="F13" s="444"/>
      <c r="G13" s="445"/>
      <c r="H13" s="446" t="s">
        <v>108</v>
      </c>
      <c r="I13" s="447"/>
      <c r="J13" s="460">
        <v>-2.25</v>
      </c>
      <c r="K13" s="461">
        <v>-2.625</v>
      </c>
      <c r="L13" s="461">
        <v>-3.25</v>
      </c>
      <c r="M13" s="461">
        <v>-4.125</v>
      </c>
      <c r="N13" s="457" t="s">
        <v>18</v>
      </c>
      <c r="O13" s="462" t="s">
        <v>18</v>
      </c>
      <c r="P13" s="456" t="s">
        <v>18</v>
      </c>
      <c r="Q13" s="451"/>
      <c r="R13" s="431" t="s">
        <v>130</v>
      </c>
      <c r="S13" s="431"/>
      <c r="T13" s="431"/>
      <c r="U13" s="431"/>
      <c r="V13" s="431"/>
      <c r="W13" s="431"/>
      <c r="X13" s="432"/>
    </row>
    <row r="14" spans="2:24" ht="15" x14ac:dyDescent="0.2">
      <c r="B14" s="441">
        <f>'Flex SP DSCR_MU Pricer'!A13-0.001</f>
        <v>7.8739999999999997</v>
      </c>
      <c r="C14" s="442" t="str">
        <f>'Flex SP DSCR_MU Pricer'!H13</f>
        <v>NA</v>
      </c>
      <c r="D14" s="442">
        <f>'Flex SP DSCR_MU Pricer'!I13</f>
        <v>101.8083</v>
      </c>
      <c r="E14" s="451"/>
      <c r="F14" s="444"/>
      <c r="G14" s="445"/>
      <c r="H14" s="446" t="s">
        <v>204</v>
      </c>
      <c r="I14" s="447"/>
      <c r="J14" s="463" t="s">
        <v>18</v>
      </c>
      <c r="K14" s="456" t="s">
        <v>18</v>
      </c>
      <c r="L14" s="456" t="s">
        <v>18</v>
      </c>
      <c r="M14" s="456" t="s">
        <v>18</v>
      </c>
      <c r="N14" s="456" t="s">
        <v>18</v>
      </c>
      <c r="O14" s="456" t="s">
        <v>18</v>
      </c>
      <c r="P14" s="456" t="s">
        <v>18</v>
      </c>
      <c r="Q14" s="451"/>
      <c r="R14" s="431" t="s">
        <v>61</v>
      </c>
      <c r="S14" s="431"/>
      <c r="T14" s="431"/>
      <c r="U14" s="431"/>
      <c r="V14" s="431"/>
      <c r="W14" s="431"/>
      <c r="X14" s="432"/>
    </row>
    <row r="15" spans="2:24" ht="15" x14ac:dyDescent="0.2">
      <c r="B15" s="441">
        <f>'Flex SP DSCR_MU Pricer'!A14-0.001</f>
        <v>7.9989999999999997</v>
      </c>
      <c r="C15" s="442" t="str">
        <f>'Flex SP DSCR_MU Pricer'!H14</f>
        <v>NA</v>
      </c>
      <c r="D15" s="442">
        <f>'Flex SP DSCR_MU Pricer'!I14</f>
        <v>102.0895</v>
      </c>
      <c r="E15" s="451"/>
      <c r="F15" s="444"/>
      <c r="G15" s="445"/>
      <c r="H15" s="453" t="s">
        <v>205</v>
      </c>
      <c r="I15" s="454"/>
      <c r="J15" s="463" t="s">
        <v>18</v>
      </c>
      <c r="K15" s="456" t="s">
        <v>18</v>
      </c>
      <c r="L15" s="456" t="s">
        <v>18</v>
      </c>
      <c r="M15" s="456" t="s">
        <v>18</v>
      </c>
      <c r="N15" s="456" t="s">
        <v>18</v>
      </c>
      <c r="O15" s="456" t="s">
        <v>18</v>
      </c>
      <c r="P15" s="456" t="s">
        <v>18</v>
      </c>
      <c r="Q15" s="451"/>
      <c r="R15" s="458" t="s">
        <v>64</v>
      </c>
      <c r="S15" s="458"/>
      <c r="T15" s="458"/>
      <c r="U15" s="458"/>
      <c r="V15" s="458"/>
      <c r="W15" s="458"/>
      <c r="X15" s="459"/>
    </row>
    <row r="16" spans="2:24" ht="15" customHeight="1" x14ac:dyDescent="0.2">
      <c r="B16" s="441">
        <f>'Flex SP DSCR_MU Pricer'!A15-0.001</f>
        <v>8.1240000000000006</v>
      </c>
      <c r="C16" s="442" t="str">
        <f>'Flex SP DSCR_MU Pricer'!H15</f>
        <v>NA</v>
      </c>
      <c r="D16" s="442">
        <f>'Flex SP DSCR_MU Pricer'!I15</f>
        <v>102.2458</v>
      </c>
      <c r="E16" s="451"/>
      <c r="F16" s="464"/>
      <c r="G16" s="464"/>
      <c r="H16" s="435"/>
      <c r="I16" s="435"/>
      <c r="J16" s="465" t="s">
        <v>199</v>
      </c>
      <c r="K16" s="466">
        <v>0.55000000000000004</v>
      </c>
      <c r="L16" s="466">
        <v>0.60000000000000009</v>
      </c>
      <c r="M16" s="466">
        <v>0.65000000000000013</v>
      </c>
      <c r="N16" s="466">
        <v>0.70000000000000018</v>
      </c>
      <c r="O16" s="466">
        <v>0.75000000000000022</v>
      </c>
      <c r="P16" s="466">
        <v>0.80000000000000027</v>
      </c>
      <c r="Q16" s="451"/>
      <c r="R16" s="431" t="s">
        <v>134</v>
      </c>
      <c r="S16" s="431"/>
      <c r="T16" s="431"/>
      <c r="U16" s="431"/>
      <c r="V16" s="431"/>
      <c r="W16" s="431"/>
      <c r="X16" s="432"/>
    </row>
    <row r="17" spans="2:24" ht="15" x14ac:dyDescent="0.2">
      <c r="B17" s="441">
        <f>'Flex SP DSCR_MU Pricer'!A16-0.001</f>
        <v>8.2490000000000006</v>
      </c>
      <c r="C17" s="442" t="str">
        <f>'Flex SP DSCR_MU Pricer'!H16</f>
        <v>NA</v>
      </c>
      <c r="D17" s="442">
        <f>'Flex SP DSCR_MU Pricer'!I16</f>
        <v>102.527</v>
      </c>
      <c r="E17" s="451"/>
      <c r="F17" s="430" t="s">
        <v>206</v>
      </c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51"/>
      <c r="R17" s="458" t="s">
        <v>70</v>
      </c>
      <c r="S17" s="458"/>
      <c r="T17" s="458"/>
      <c r="U17" s="458"/>
      <c r="V17" s="458"/>
      <c r="W17" s="458"/>
      <c r="X17" s="459"/>
    </row>
    <row r="18" spans="2:24" ht="15" customHeight="1" x14ac:dyDescent="0.25">
      <c r="B18" s="441">
        <f>'Flex SP DSCR_MU Pricer'!A17-0.001</f>
        <v>8.3740000000000006</v>
      </c>
      <c r="C18" s="442" t="str">
        <f>'Flex SP DSCR_MU Pricer'!H17</f>
        <v>NA</v>
      </c>
      <c r="D18" s="442">
        <f>'Flex SP DSCR_MU Pricer'!I17</f>
        <v>102.8083</v>
      </c>
      <c r="E18" s="451"/>
      <c r="F18" s="444" t="s">
        <v>207</v>
      </c>
      <c r="G18" s="444"/>
      <c r="H18" s="467" t="s">
        <v>208</v>
      </c>
      <c r="I18" s="468"/>
      <c r="J18" s="279">
        <v>-3</v>
      </c>
      <c r="K18" s="279">
        <v>-3.25</v>
      </c>
      <c r="L18" s="279">
        <v>-3.375</v>
      </c>
      <c r="M18" s="279">
        <v>-3.625</v>
      </c>
      <c r="N18" s="469" t="s">
        <v>18</v>
      </c>
      <c r="O18" s="470" t="s">
        <v>18</v>
      </c>
      <c r="P18" s="470" t="s">
        <v>18</v>
      </c>
      <c r="Q18" s="451"/>
      <c r="R18" s="431" t="s">
        <v>142</v>
      </c>
      <c r="S18" s="431"/>
      <c r="T18" s="431"/>
      <c r="U18" s="431"/>
      <c r="V18" s="431"/>
      <c r="W18" s="431"/>
      <c r="X18" s="432"/>
    </row>
    <row r="19" spans="2:24" ht="15" customHeight="1" x14ac:dyDescent="0.25">
      <c r="B19" s="441">
        <f>'Flex SP DSCR_MU Pricer'!A18-0.001</f>
        <v>8.4990000000000006</v>
      </c>
      <c r="C19" s="442" t="str">
        <f>'Flex SP DSCR_MU Pricer'!H18</f>
        <v>NA</v>
      </c>
      <c r="D19" s="442">
        <f>'Flex SP DSCR_MU Pricer'!I18</f>
        <v>103.0895</v>
      </c>
      <c r="E19" s="451"/>
      <c r="F19" s="444"/>
      <c r="G19" s="444"/>
      <c r="H19" s="471" t="s">
        <v>209</v>
      </c>
      <c r="I19" s="472"/>
      <c r="J19" s="279">
        <v>-2.125</v>
      </c>
      <c r="K19" s="279">
        <v>-2.25</v>
      </c>
      <c r="L19" s="279">
        <v>-2.375</v>
      </c>
      <c r="M19" s="279">
        <v>-2.375</v>
      </c>
      <c r="N19" s="279">
        <v>-2.5</v>
      </c>
      <c r="O19" s="279">
        <v>-2.625</v>
      </c>
      <c r="P19" s="470" t="s">
        <v>18</v>
      </c>
      <c r="Q19" s="451"/>
      <c r="R19" s="473" t="s">
        <v>210</v>
      </c>
      <c r="S19" s="473"/>
      <c r="T19" s="473"/>
      <c r="U19" s="473"/>
      <c r="V19" s="473"/>
      <c r="W19" s="473"/>
      <c r="X19" s="474"/>
    </row>
    <row r="20" spans="2:24" ht="15" customHeight="1" x14ac:dyDescent="0.25">
      <c r="B20" s="441">
        <f>'Flex SP DSCR_MU Pricer'!A19-0.001</f>
        <v>8.6240000000000006</v>
      </c>
      <c r="C20" s="442" t="str">
        <f>'Flex SP DSCR_MU Pricer'!H19</f>
        <v>NA</v>
      </c>
      <c r="D20" s="442">
        <f>'Flex SP DSCR_MU Pricer'!I19</f>
        <v>103.2458</v>
      </c>
      <c r="E20" s="451"/>
      <c r="F20" s="444"/>
      <c r="G20" s="444"/>
      <c r="H20" s="475" t="s">
        <v>211</v>
      </c>
      <c r="I20" s="476"/>
      <c r="J20" s="279">
        <v>0.5</v>
      </c>
      <c r="K20" s="279">
        <v>0.5</v>
      </c>
      <c r="L20" s="279">
        <v>0.5</v>
      </c>
      <c r="M20" s="279">
        <v>0.625</v>
      </c>
      <c r="N20" s="279">
        <v>0.625</v>
      </c>
      <c r="O20" s="279">
        <v>0.625</v>
      </c>
      <c r="P20" s="279">
        <v>0.625</v>
      </c>
      <c r="Q20" s="451"/>
      <c r="R20" s="473" t="s">
        <v>45</v>
      </c>
      <c r="S20" s="473"/>
      <c r="T20" s="473"/>
      <c r="U20" s="473"/>
      <c r="V20" s="473"/>
      <c r="W20" s="473"/>
      <c r="X20" s="474"/>
    </row>
    <row r="21" spans="2:24" ht="15" customHeight="1" x14ac:dyDescent="0.2">
      <c r="B21" s="441">
        <f>'Flex SP DSCR_MU Pricer'!A20-0.001</f>
        <v>8.7490000000000006</v>
      </c>
      <c r="C21" s="442" t="str">
        <f>'Flex SP DSCR_MU Pricer'!H20</f>
        <v>NA</v>
      </c>
      <c r="D21" s="442">
        <f>'Flex SP DSCR_MU Pricer'!I20</f>
        <v>103.527</v>
      </c>
      <c r="E21" s="451"/>
      <c r="F21" s="444"/>
      <c r="G21" s="444"/>
      <c r="H21" s="475" t="s">
        <v>212</v>
      </c>
      <c r="I21" s="476"/>
      <c r="J21" s="346">
        <v>-3.25</v>
      </c>
      <c r="K21" s="346">
        <v>-3.25</v>
      </c>
      <c r="L21" s="346">
        <v>-3.5</v>
      </c>
      <c r="M21" s="346">
        <v>-3.75</v>
      </c>
      <c r="N21" s="477" t="s">
        <v>18</v>
      </c>
      <c r="O21" s="477" t="s">
        <v>18</v>
      </c>
      <c r="P21" s="477" t="s">
        <v>18</v>
      </c>
      <c r="Q21" s="451"/>
      <c r="R21" s="292" t="s">
        <v>213</v>
      </c>
      <c r="S21" s="292"/>
      <c r="T21" s="292"/>
      <c r="U21" s="292"/>
      <c r="V21" s="292"/>
      <c r="W21" s="292"/>
      <c r="X21" s="293"/>
    </row>
    <row r="22" spans="2:24" ht="15" customHeight="1" x14ac:dyDescent="0.2">
      <c r="B22" s="441">
        <f>'Flex SP DSCR_MU Pricer'!A21-0.001</f>
        <v>8.8740000000000006</v>
      </c>
      <c r="C22" s="442" t="str">
        <f>'Flex SP DSCR_MU Pricer'!H21</f>
        <v>NA</v>
      </c>
      <c r="D22" s="442">
        <f>'Flex SP DSCR_MU Pricer'!I21</f>
        <v>103.777</v>
      </c>
      <c r="E22" s="451"/>
      <c r="F22" s="444"/>
      <c r="G22" s="444"/>
      <c r="H22" s="475" t="s">
        <v>214</v>
      </c>
      <c r="I22" s="476"/>
      <c r="J22" s="346">
        <v>-2</v>
      </c>
      <c r="K22" s="346">
        <v>-2</v>
      </c>
      <c r="L22" s="346">
        <v>-2.25</v>
      </c>
      <c r="M22" s="346">
        <v>-2.375</v>
      </c>
      <c r="N22" s="346">
        <v>-2.75</v>
      </c>
      <c r="O22" s="478" t="s">
        <v>18</v>
      </c>
      <c r="P22" s="479" t="s">
        <v>18</v>
      </c>
      <c r="Q22" s="451"/>
      <c r="R22" s="287" t="s">
        <v>27</v>
      </c>
      <c r="S22" s="287"/>
      <c r="T22" s="287"/>
      <c r="U22" s="480">
        <v>6.25E-2</v>
      </c>
      <c r="V22" s="480"/>
      <c r="W22" s="480"/>
      <c r="X22" s="481"/>
    </row>
    <row r="23" spans="2:24" ht="15" customHeight="1" x14ac:dyDescent="0.2">
      <c r="B23" s="441">
        <f>'Flex SP DSCR_MU Pricer'!A22-0.001</f>
        <v>8.9990000000000006</v>
      </c>
      <c r="C23" s="442" t="str">
        <f>'Flex SP DSCR_MU Pricer'!H22</f>
        <v>NA</v>
      </c>
      <c r="D23" s="442">
        <f>'Flex SP DSCR_MU Pricer'!I22</f>
        <v>104.027</v>
      </c>
      <c r="E23" s="451"/>
      <c r="F23" s="444" t="s">
        <v>215</v>
      </c>
      <c r="G23" s="444"/>
      <c r="H23" s="471" t="s">
        <v>216</v>
      </c>
      <c r="I23" s="472"/>
      <c r="J23" s="346">
        <v>-0.5</v>
      </c>
      <c r="K23" s="346">
        <v>-0.5</v>
      </c>
      <c r="L23" s="346">
        <v>-0.5</v>
      </c>
      <c r="M23" s="346">
        <v>-0.5</v>
      </c>
      <c r="N23" s="346">
        <v>-0.5</v>
      </c>
      <c r="O23" s="346">
        <v>-0.625</v>
      </c>
      <c r="P23" s="482" t="s">
        <v>18</v>
      </c>
      <c r="Q23" s="451"/>
      <c r="R23" s="287" t="s">
        <v>29</v>
      </c>
      <c r="S23" s="287"/>
      <c r="T23" s="287"/>
      <c r="U23" s="483">
        <v>0</v>
      </c>
      <c r="V23" s="483"/>
      <c r="W23" s="483"/>
      <c r="X23" s="484"/>
    </row>
    <row r="24" spans="2:24" ht="15" customHeight="1" x14ac:dyDescent="0.2">
      <c r="B24" s="441">
        <f>'Flex SP DSCR_MU Pricer'!A23-0.001</f>
        <v>9.1240000000000006</v>
      </c>
      <c r="C24" s="442" t="str">
        <f>'Flex SP DSCR_MU Pricer'!H23</f>
        <v>NA</v>
      </c>
      <c r="D24" s="442">
        <f>'Flex SP DSCR_MU Pricer'!I23</f>
        <v>104.152</v>
      </c>
      <c r="E24" s="451"/>
      <c r="F24" s="464" t="s">
        <v>217</v>
      </c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51"/>
      <c r="R24" s="287" t="s">
        <v>31</v>
      </c>
      <c r="S24" s="287"/>
      <c r="T24" s="287"/>
      <c r="U24" s="294">
        <v>-0.375</v>
      </c>
      <c r="V24" s="294"/>
      <c r="W24" s="294"/>
      <c r="X24" s="295"/>
    </row>
    <row r="25" spans="2:24" ht="15" customHeight="1" x14ac:dyDescent="0.25">
      <c r="B25" s="441">
        <f>'Flex SP DSCR_MU Pricer'!A24-0.001</f>
        <v>9.2490000000000006</v>
      </c>
      <c r="C25" s="442" t="str">
        <f>'Flex SP DSCR_MU Pricer'!H24</f>
        <v>NA</v>
      </c>
      <c r="D25" s="442">
        <f>'Flex SP DSCR_MU Pricer'!I24</f>
        <v>104.402</v>
      </c>
      <c r="E25" s="451"/>
      <c r="F25" s="485" t="s">
        <v>218</v>
      </c>
      <c r="G25" s="485"/>
      <c r="H25" s="486" t="s">
        <v>219</v>
      </c>
      <c r="I25" s="487"/>
      <c r="J25" s="296">
        <v>-0.125</v>
      </c>
      <c r="K25" s="296">
        <v>-0.125</v>
      </c>
      <c r="L25" s="296">
        <v>-0.25</v>
      </c>
      <c r="M25" s="296">
        <v>-0.25</v>
      </c>
      <c r="N25" s="296">
        <v>-0.5</v>
      </c>
      <c r="O25" s="296">
        <v>-0.625</v>
      </c>
      <c r="P25" s="488">
        <v>-1.125</v>
      </c>
      <c r="Q25" s="451"/>
      <c r="R25" s="489" t="s">
        <v>220</v>
      </c>
      <c r="S25" s="489"/>
      <c r="T25" s="490" t="s">
        <v>221</v>
      </c>
      <c r="U25" s="490"/>
      <c r="V25" s="490"/>
      <c r="W25" s="490"/>
      <c r="X25" s="491"/>
    </row>
    <row r="26" spans="2:24" ht="15.75" x14ac:dyDescent="0.2">
      <c r="B26" s="441">
        <f>'Flex SP DSCR_MU Pricer'!A25-0.001</f>
        <v>9.3740000000000006</v>
      </c>
      <c r="C26" s="442" t="str">
        <f>'Flex SP DSCR_MU Pricer'!H25</f>
        <v>NA</v>
      </c>
      <c r="D26" s="442">
        <f>'Flex SP DSCR_MU Pricer'!I25</f>
        <v>104.652</v>
      </c>
      <c r="E26" s="451"/>
      <c r="F26" s="485" t="s">
        <v>123</v>
      </c>
      <c r="G26" s="485"/>
      <c r="H26" s="492" t="s">
        <v>222</v>
      </c>
      <c r="I26" s="487"/>
      <c r="J26" s="493">
        <v>-1.25</v>
      </c>
      <c r="K26" s="493">
        <v>-1.25</v>
      </c>
      <c r="L26" s="493">
        <v>-1.25</v>
      </c>
      <c r="M26" s="493">
        <v>-1.25</v>
      </c>
      <c r="N26" s="315" t="s">
        <v>18</v>
      </c>
      <c r="O26" s="315" t="s">
        <v>18</v>
      </c>
      <c r="P26" s="315" t="s">
        <v>18</v>
      </c>
      <c r="Q26" s="451"/>
      <c r="R26" s="494" t="s">
        <v>223</v>
      </c>
      <c r="S26" s="494"/>
      <c r="T26" s="495">
        <v>-0.25</v>
      </c>
      <c r="U26" s="495"/>
      <c r="V26" s="495"/>
      <c r="W26" s="495"/>
      <c r="X26" s="496"/>
    </row>
    <row r="27" spans="2:24" ht="15.75" x14ac:dyDescent="0.2">
      <c r="B27" s="441">
        <f>'Flex SP DSCR_MU Pricer'!A26-0.001</f>
        <v>9.4990000000000006</v>
      </c>
      <c r="C27" s="442" t="str">
        <f>'Flex SP DSCR_MU Pricer'!H26</f>
        <v>NA</v>
      </c>
      <c r="D27" s="442">
        <f>'Flex SP DSCR_MU Pricer'!I26</f>
        <v>104.902</v>
      </c>
      <c r="E27" s="451"/>
      <c r="F27" s="485"/>
      <c r="G27" s="485"/>
      <c r="H27" s="492" t="s">
        <v>224</v>
      </c>
      <c r="I27" s="487"/>
      <c r="J27" s="493">
        <v>-1</v>
      </c>
      <c r="K27" s="493">
        <v>-1</v>
      </c>
      <c r="L27" s="493">
        <v>-1</v>
      </c>
      <c r="M27" s="493">
        <v>-1</v>
      </c>
      <c r="N27" s="493">
        <v>-1</v>
      </c>
      <c r="O27" s="493">
        <v>-1.375</v>
      </c>
      <c r="P27" s="493">
        <v>-1.75</v>
      </c>
      <c r="Q27" s="451"/>
      <c r="R27" s="494" t="s">
        <v>27</v>
      </c>
      <c r="S27" s="494"/>
      <c r="T27" s="497">
        <v>-0.375</v>
      </c>
      <c r="U27" s="497"/>
      <c r="V27" s="497"/>
      <c r="W27" s="497"/>
      <c r="X27" s="498"/>
    </row>
    <row r="28" spans="2:24" ht="15.75" x14ac:dyDescent="0.25">
      <c r="B28" s="441">
        <f>'Flex SP DSCR_MU Pricer'!A27-0.001</f>
        <v>9.6240000000000006</v>
      </c>
      <c r="C28" s="442" t="str">
        <f>'Flex SP DSCR_MU Pricer'!H27</f>
        <v>NA</v>
      </c>
      <c r="D28" s="442">
        <f>'Flex SP DSCR_MU Pricer'!I27</f>
        <v>105.152</v>
      </c>
      <c r="E28" s="451"/>
      <c r="F28" s="485"/>
      <c r="G28" s="485"/>
      <c r="H28" s="492" t="s">
        <v>127</v>
      </c>
      <c r="I28" s="487"/>
      <c r="J28" s="279">
        <v>0.125</v>
      </c>
      <c r="K28" s="279">
        <v>0.125</v>
      </c>
      <c r="L28" s="279">
        <v>0.125</v>
      </c>
      <c r="M28" s="279">
        <v>0.125</v>
      </c>
      <c r="N28" s="279">
        <v>0.125</v>
      </c>
      <c r="O28" s="279">
        <v>-0.25</v>
      </c>
      <c r="P28" s="493">
        <v>-0.625</v>
      </c>
      <c r="Q28" s="451"/>
      <c r="R28" s="494" t="s">
        <v>35</v>
      </c>
      <c r="S28" s="494"/>
      <c r="T28" s="499">
        <v>-0.25</v>
      </c>
      <c r="U28" s="499"/>
      <c r="V28" s="499"/>
      <c r="W28" s="499"/>
      <c r="X28" s="500"/>
    </row>
    <row r="29" spans="2:24" ht="15.75" x14ac:dyDescent="0.2">
      <c r="B29" s="441">
        <f>'Flex SP DSCR_MU Pricer'!A28-0.001</f>
        <v>9.7490000000000006</v>
      </c>
      <c r="C29" s="442" t="str">
        <f>'Flex SP DSCR_MU Pricer'!H28</f>
        <v>NA</v>
      </c>
      <c r="D29" s="442">
        <f>'Flex SP DSCR_MU Pricer'!I28</f>
        <v>105.402</v>
      </c>
      <c r="E29" s="451"/>
      <c r="F29" s="485"/>
      <c r="G29" s="485"/>
      <c r="H29" s="492" t="s">
        <v>129</v>
      </c>
      <c r="I29" s="487"/>
      <c r="J29" s="493">
        <v>0</v>
      </c>
      <c r="K29" s="493">
        <v>0</v>
      </c>
      <c r="L29" s="493">
        <v>0</v>
      </c>
      <c r="M29" s="493">
        <v>0</v>
      </c>
      <c r="N29" s="493">
        <v>0</v>
      </c>
      <c r="O29" s="493">
        <v>0</v>
      </c>
      <c r="P29" s="493">
        <v>-0.375</v>
      </c>
      <c r="Q29" s="451"/>
      <c r="R29" s="494" t="s">
        <v>225</v>
      </c>
      <c r="S29" s="494"/>
      <c r="T29" s="499" t="s">
        <v>31</v>
      </c>
      <c r="U29" s="499"/>
      <c r="V29" s="499"/>
      <c r="W29" s="499"/>
      <c r="X29" s="500"/>
    </row>
    <row r="30" spans="2:24" ht="15.75" x14ac:dyDescent="0.2">
      <c r="B30" s="441">
        <f>'Flex SP DSCR_MU Pricer'!A29-0.001</f>
        <v>9.8740000000000006</v>
      </c>
      <c r="C30" s="442" t="str">
        <f>'Flex SP DSCR_MU Pricer'!H29</f>
        <v>NA</v>
      </c>
      <c r="D30" s="442">
        <f>'Flex SP DSCR_MU Pricer'!I29</f>
        <v>105.652</v>
      </c>
      <c r="E30" s="451"/>
      <c r="F30" s="485"/>
      <c r="G30" s="485"/>
      <c r="H30" s="492" t="s">
        <v>131</v>
      </c>
      <c r="I30" s="487"/>
      <c r="J30" s="493">
        <v>-0.5</v>
      </c>
      <c r="K30" s="493">
        <v>-0.5</v>
      </c>
      <c r="L30" s="493">
        <v>-0.5</v>
      </c>
      <c r="M30" s="493">
        <v>-0.5</v>
      </c>
      <c r="N30" s="493">
        <v>-0.5</v>
      </c>
      <c r="O30" s="493">
        <v>-0.875</v>
      </c>
      <c r="P30" s="493" t="s">
        <v>18</v>
      </c>
      <c r="Q30" s="451"/>
      <c r="R30" s="501" t="s">
        <v>218</v>
      </c>
      <c r="S30" s="501"/>
      <c r="T30" s="502" t="s">
        <v>226</v>
      </c>
      <c r="U30" s="502" t="s">
        <v>227</v>
      </c>
      <c r="V30" s="502" t="s">
        <v>152</v>
      </c>
      <c r="W30" s="502" t="s">
        <v>228</v>
      </c>
      <c r="X30" s="503" t="s">
        <v>229</v>
      </c>
    </row>
    <row r="31" spans="2:24" ht="15.75" x14ac:dyDescent="0.2">
      <c r="B31" s="441">
        <f>'Flex SP DSCR_MU Pricer'!A30-0.001</f>
        <v>9.9990000000000006</v>
      </c>
      <c r="C31" s="442" t="str">
        <f>'Flex SP DSCR_MU Pricer'!H30</f>
        <v>NA</v>
      </c>
      <c r="D31" s="442">
        <f>'Flex SP DSCR_MU Pricer'!I30</f>
        <v>105.902</v>
      </c>
      <c r="E31" s="451"/>
      <c r="F31" s="485"/>
      <c r="G31" s="485"/>
      <c r="H31" s="492" t="s">
        <v>132</v>
      </c>
      <c r="I31" s="487"/>
      <c r="J31" s="493">
        <v>-0.625</v>
      </c>
      <c r="K31" s="493">
        <v>-0.625</v>
      </c>
      <c r="L31" s="493">
        <v>-0.75</v>
      </c>
      <c r="M31" s="493">
        <v>-0.875</v>
      </c>
      <c r="N31" s="493">
        <v>-1</v>
      </c>
      <c r="O31" s="493" t="s">
        <v>18</v>
      </c>
      <c r="P31" s="493" t="s">
        <v>18</v>
      </c>
      <c r="Q31" s="451"/>
      <c r="R31" s="504" t="s">
        <v>230</v>
      </c>
      <c r="S31" s="504"/>
      <c r="T31" s="505"/>
      <c r="U31" s="505">
        <v>360</v>
      </c>
      <c r="V31" s="505">
        <v>360</v>
      </c>
      <c r="W31" s="505"/>
      <c r="X31" s="506"/>
    </row>
    <row r="32" spans="2:24" ht="15.75" x14ac:dyDescent="0.25">
      <c r="B32" s="441">
        <f>'Flex SP DSCR_MU Pricer'!A31-0.001</f>
        <v>10.124000000000001</v>
      </c>
      <c r="C32" s="442" t="str">
        <f>'Flex SP DSCR_MU Pricer'!H31</f>
        <v>NA</v>
      </c>
      <c r="D32" s="442">
        <f>'Flex SP DSCR_MU Pricer'!I31</f>
        <v>106.152</v>
      </c>
      <c r="E32" s="451"/>
      <c r="F32" s="485"/>
      <c r="G32" s="485"/>
      <c r="H32" s="492" t="s">
        <v>133</v>
      </c>
      <c r="I32" s="487"/>
      <c r="J32" s="280">
        <v>-1</v>
      </c>
      <c r="K32" s="280">
        <v>-1</v>
      </c>
      <c r="L32" s="280">
        <v>-1</v>
      </c>
      <c r="M32" s="280">
        <v>-1.125</v>
      </c>
      <c r="N32" s="280">
        <v>-1.25</v>
      </c>
      <c r="O32" s="493" t="s">
        <v>18</v>
      </c>
      <c r="P32" s="493" t="s">
        <v>18</v>
      </c>
      <c r="Q32" s="451"/>
      <c r="R32" s="504" t="s">
        <v>231</v>
      </c>
      <c r="S32" s="504"/>
      <c r="T32" s="505">
        <v>120</v>
      </c>
      <c r="U32" s="505">
        <v>240</v>
      </c>
      <c r="V32" s="505">
        <v>360</v>
      </c>
      <c r="W32" s="505"/>
      <c r="X32" s="506"/>
    </row>
    <row r="33" spans="2:25" ht="15.75" x14ac:dyDescent="0.25">
      <c r="B33" s="441">
        <f>'Flex SP DSCR_MU Pricer'!A32-0.001</f>
        <v>10.249000000000001</v>
      </c>
      <c r="C33" s="442" t="str">
        <f>'Flex SP DSCR_MU Pricer'!H32</f>
        <v>NA</v>
      </c>
      <c r="D33" s="442">
        <f>'Flex SP DSCR_MU Pricer'!I32</f>
        <v>106.402</v>
      </c>
      <c r="E33" s="451"/>
      <c r="F33" s="485"/>
      <c r="G33" s="485"/>
      <c r="H33" s="507" t="s">
        <v>135</v>
      </c>
      <c r="I33" s="508"/>
      <c r="J33" s="280">
        <v>-1.25</v>
      </c>
      <c r="K33" s="280">
        <v>-1.25</v>
      </c>
      <c r="L33" s="280">
        <v>-1.25</v>
      </c>
      <c r="M33" s="280">
        <v>-1.375</v>
      </c>
      <c r="N33" s="280">
        <v>-1.5</v>
      </c>
      <c r="O33" s="493" t="s">
        <v>18</v>
      </c>
      <c r="P33" s="509" t="s">
        <v>18</v>
      </c>
      <c r="Q33" s="451"/>
      <c r="R33" s="494" t="s">
        <v>97</v>
      </c>
      <c r="S33" s="494"/>
      <c r="T33" s="510"/>
      <c r="U33" s="511">
        <v>360</v>
      </c>
      <c r="V33" s="511">
        <v>360</v>
      </c>
      <c r="W33" s="512" t="s">
        <v>232</v>
      </c>
      <c r="X33" s="513">
        <v>6.5000000000000002E-2</v>
      </c>
    </row>
    <row r="34" spans="2:25" ht="14.45" customHeight="1" x14ac:dyDescent="0.25">
      <c r="B34" s="441">
        <f>'Flex SP DSCR_MU Pricer'!A33-0.001</f>
        <v>10.374000000000001</v>
      </c>
      <c r="C34" s="442" t="str">
        <f>'Flex SP DSCR_MU Pricer'!H33</f>
        <v>NA</v>
      </c>
      <c r="D34" s="442">
        <f>'Flex SP DSCR_MU Pricer'!I33</f>
        <v>106.652</v>
      </c>
      <c r="E34" s="451"/>
      <c r="F34" s="485" t="s">
        <v>140</v>
      </c>
      <c r="G34" s="485"/>
      <c r="H34" s="514" t="s">
        <v>145</v>
      </c>
      <c r="I34" s="514"/>
      <c r="J34" s="279">
        <v>-0.5</v>
      </c>
      <c r="K34" s="279">
        <v>-0.5</v>
      </c>
      <c r="L34" s="279">
        <v>-0.5</v>
      </c>
      <c r="M34" s="279">
        <v>-0.75</v>
      </c>
      <c r="N34" s="279">
        <v>-0.75</v>
      </c>
      <c r="O34" s="279">
        <v>-1.25</v>
      </c>
      <c r="P34" s="311" t="s">
        <v>18</v>
      </c>
      <c r="Q34" s="451"/>
      <c r="R34" s="494" t="s">
        <v>233</v>
      </c>
      <c r="S34" s="494"/>
      <c r="T34" s="505">
        <v>120</v>
      </c>
      <c r="U34" s="505">
        <v>240</v>
      </c>
      <c r="V34" s="505">
        <v>360</v>
      </c>
      <c r="W34" s="512" t="s">
        <v>232</v>
      </c>
      <c r="X34" s="513">
        <v>6.5000000000000002E-2</v>
      </c>
    </row>
    <row r="35" spans="2:25" ht="15" customHeight="1" x14ac:dyDescent="0.2">
      <c r="B35" s="441">
        <f>'Flex SP DSCR_MU Pricer'!A34-0.001</f>
        <v>10.499000000000001</v>
      </c>
      <c r="C35" s="442" t="str">
        <f>'Flex SP DSCR_MU Pricer'!H34</f>
        <v>NA</v>
      </c>
      <c r="D35" s="442">
        <f>'Flex SP DSCR_MU Pricer'!I34</f>
        <v>106.902</v>
      </c>
      <c r="E35" s="451"/>
      <c r="F35" s="485"/>
      <c r="G35" s="485"/>
      <c r="H35" s="514" t="s">
        <v>234</v>
      </c>
      <c r="I35" s="514"/>
      <c r="J35" s="493">
        <v>-0.125</v>
      </c>
      <c r="K35" s="493">
        <v>-0.125</v>
      </c>
      <c r="L35" s="493">
        <v>-0.125</v>
      </c>
      <c r="M35" s="493">
        <v>-0.375</v>
      </c>
      <c r="N35" s="493">
        <v>-0.5</v>
      </c>
      <c r="O35" s="488">
        <v>-0.75</v>
      </c>
      <c r="P35" s="311" t="s">
        <v>18</v>
      </c>
      <c r="Q35" s="451"/>
      <c r="R35" s="494" t="s">
        <v>235</v>
      </c>
      <c r="S35" s="494"/>
      <c r="T35" s="505">
        <v>120</v>
      </c>
      <c r="U35" s="505">
        <v>360</v>
      </c>
      <c r="V35" s="505">
        <v>480</v>
      </c>
      <c r="W35" s="510"/>
      <c r="X35" s="513"/>
    </row>
    <row r="36" spans="2:25" ht="15" customHeight="1" x14ac:dyDescent="0.2">
      <c r="B36" s="441">
        <f>'Flex SP DSCR_MU Pricer'!A35-0.001</f>
        <v>10.624000000000001</v>
      </c>
      <c r="C36" s="442" t="str">
        <f>'Flex SP DSCR_MU Pricer'!H35</f>
        <v>NA</v>
      </c>
      <c r="D36" s="442">
        <f>'Flex SP DSCR_MU Pricer'!I35</f>
        <v>107.152</v>
      </c>
      <c r="E36" s="451"/>
      <c r="F36" s="485"/>
      <c r="G36" s="485"/>
      <c r="H36" s="514" t="s">
        <v>236</v>
      </c>
      <c r="I36" s="514"/>
      <c r="J36" s="493">
        <v>-0.875</v>
      </c>
      <c r="K36" s="493">
        <v>-0.875</v>
      </c>
      <c r="L36" s="493">
        <v>-0.875</v>
      </c>
      <c r="M36" s="493">
        <v>-0.875</v>
      </c>
      <c r="N36" s="493">
        <v>-0.875</v>
      </c>
      <c r="O36" s="493">
        <v>-0.875</v>
      </c>
      <c r="P36" s="266">
        <v>-0.875</v>
      </c>
      <c r="Q36" s="451"/>
      <c r="R36" s="515" t="s">
        <v>237</v>
      </c>
      <c r="S36" s="516"/>
      <c r="T36" s="516"/>
      <c r="U36" s="516"/>
      <c r="V36" s="516"/>
      <c r="W36" s="516"/>
      <c r="X36" s="517"/>
    </row>
    <row r="37" spans="2:25" ht="15" customHeight="1" x14ac:dyDescent="0.25">
      <c r="B37" s="441">
        <f>'Flex SP DSCR_MU Pricer'!A36-0.001</f>
        <v>10.749000000000001</v>
      </c>
      <c r="C37" s="442" t="str">
        <f>'Flex SP DSCR_MU Pricer'!H36</f>
        <v>NA</v>
      </c>
      <c r="D37" s="442">
        <f>'Flex SP DSCR_MU Pricer'!I36</f>
        <v>107.402</v>
      </c>
      <c r="E37" s="451"/>
      <c r="F37" s="485"/>
      <c r="G37" s="485"/>
      <c r="H37" s="514" t="s">
        <v>238</v>
      </c>
      <c r="I37" s="514"/>
      <c r="J37" s="518">
        <v>-0.75</v>
      </c>
      <c r="K37" s="518">
        <v>-0.75</v>
      </c>
      <c r="L37" s="518">
        <v>-0.75</v>
      </c>
      <c r="M37" s="518">
        <v>-0.75</v>
      </c>
      <c r="N37" s="518">
        <v>-0.75</v>
      </c>
      <c r="O37" s="311">
        <v>-1</v>
      </c>
      <c r="P37" s="457" t="s">
        <v>18</v>
      </c>
      <c r="Q37" s="451"/>
      <c r="R37" s="519" t="s">
        <v>239</v>
      </c>
      <c r="S37" s="520"/>
      <c r="T37" s="520"/>
      <c r="U37" s="520"/>
      <c r="V37" s="520"/>
      <c r="W37" s="520"/>
      <c r="X37" s="521"/>
    </row>
    <row r="38" spans="2:25" ht="15" customHeight="1" x14ac:dyDescent="0.2">
      <c r="B38" s="441">
        <f>'Flex SP DSCR_MU Pricer'!A37-0.001</f>
        <v>10.874000000000001</v>
      </c>
      <c r="C38" s="442" t="str">
        <f>'Flex SP DSCR_MU Pricer'!H37</f>
        <v>NA</v>
      </c>
      <c r="D38" s="442">
        <f>'Flex SP DSCR_MU Pricer'!I37</f>
        <v>107.652</v>
      </c>
      <c r="E38" s="451"/>
      <c r="F38" s="485"/>
      <c r="G38" s="485"/>
      <c r="H38" s="514" t="s">
        <v>240</v>
      </c>
      <c r="I38" s="514"/>
      <c r="J38" s="493">
        <v>0.125</v>
      </c>
      <c r="K38" s="493">
        <v>0.125</v>
      </c>
      <c r="L38" s="493">
        <v>0.125</v>
      </c>
      <c r="M38" s="493">
        <v>0.125</v>
      </c>
      <c r="N38" s="493">
        <v>0.125</v>
      </c>
      <c r="O38" s="493">
        <v>0.125</v>
      </c>
      <c r="P38" s="493">
        <v>0.125</v>
      </c>
      <c r="Q38" s="451"/>
      <c r="R38" s="522" t="s">
        <v>241</v>
      </c>
      <c r="S38" s="523"/>
      <c r="T38" s="523"/>
      <c r="U38" s="523"/>
      <c r="V38" s="523"/>
      <c r="W38" s="523"/>
      <c r="X38" s="524"/>
    </row>
    <row r="39" spans="2:25" ht="15" customHeight="1" x14ac:dyDescent="0.25">
      <c r="B39" s="441">
        <f>'Flex SP DSCR_MU Pricer'!A38-0.001</f>
        <v>10.999000000000001</v>
      </c>
      <c r="C39" s="442" t="str">
        <f>'Flex SP DSCR_MU Pricer'!H38</f>
        <v>NA</v>
      </c>
      <c r="D39" s="442">
        <f>'Flex SP DSCR_MU Pricer'!I38</f>
        <v>107.902</v>
      </c>
      <c r="E39" s="451"/>
      <c r="F39" s="485"/>
      <c r="G39" s="485"/>
      <c r="H39" s="514" t="s">
        <v>159</v>
      </c>
      <c r="I39" s="514"/>
      <c r="J39" s="296">
        <v>-0.125</v>
      </c>
      <c r="K39" s="296">
        <v>-0.125</v>
      </c>
      <c r="L39" s="296">
        <v>-0.25</v>
      </c>
      <c r="M39" s="296">
        <v>-0.25</v>
      </c>
      <c r="N39" s="296">
        <v>-0.375</v>
      </c>
      <c r="O39" s="296">
        <v>-0.5</v>
      </c>
      <c r="P39" s="518">
        <v>-0.75</v>
      </c>
      <c r="Q39" s="451"/>
      <c r="R39" s="522" t="s">
        <v>242</v>
      </c>
      <c r="S39" s="523"/>
      <c r="T39" s="523"/>
      <c r="U39" s="523"/>
      <c r="V39" s="525"/>
      <c r="W39" s="525"/>
      <c r="X39" s="526"/>
    </row>
    <row r="40" spans="2:25" ht="15" customHeight="1" x14ac:dyDescent="0.2">
      <c r="B40" s="441">
        <f>'Flex SP DSCR_MU Pricer'!A39-0.001</f>
        <v>11.124000000000001</v>
      </c>
      <c r="C40" s="442" t="str">
        <f>'Flex SP DSCR_MU Pricer'!H39</f>
        <v>NA</v>
      </c>
      <c r="D40" s="442">
        <f>'Flex SP DSCR_MU Pricer'!I39</f>
        <v>108.152</v>
      </c>
      <c r="E40" s="451"/>
      <c r="F40" s="485"/>
      <c r="G40" s="485"/>
      <c r="H40" s="514" t="s">
        <v>163</v>
      </c>
      <c r="I40" s="514"/>
      <c r="J40" s="518">
        <v>-2</v>
      </c>
      <c r="K40" s="518">
        <v>-2</v>
      </c>
      <c r="L40" s="518">
        <v>-2</v>
      </c>
      <c r="M40" s="518">
        <v>-2.25</v>
      </c>
      <c r="N40" s="518">
        <v>-2.25</v>
      </c>
      <c r="O40" s="469" t="s">
        <v>18</v>
      </c>
      <c r="P40" s="527" t="s">
        <v>18</v>
      </c>
      <c r="Q40" s="451"/>
      <c r="R40" s="522" t="s">
        <v>243</v>
      </c>
      <c r="S40" s="525"/>
      <c r="T40" s="525"/>
      <c r="U40" s="525"/>
      <c r="V40" s="523"/>
      <c r="W40" s="523"/>
      <c r="X40" s="524"/>
    </row>
    <row r="41" spans="2:25" ht="16.149999999999999" customHeight="1" x14ac:dyDescent="0.25">
      <c r="B41" s="441">
        <f>'Flex SP DSCR_MU Pricer'!A40-0.001</f>
        <v>11.249000000000001</v>
      </c>
      <c r="C41" s="442" t="str">
        <f>'Flex SP DSCR_MU Pricer'!H40</f>
        <v>NA</v>
      </c>
      <c r="D41" s="442">
        <f>'Flex SP DSCR_MU Pricer'!I40</f>
        <v>108.402</v>
      </c>
      <c r="E41" s="451"/>
      <c r="F41" s="485"/>
      <c r="G41" s="485"/>
      <c r="H41" s="514" t="s">
        <v>244</v>
      </c>
      <c r="I41" s="514"/>
      <c r="J41" s="296">
        <v>-0.375</v>
      </c>
      <c r="K41" s="296">
        <v>-0.375</v>
      </c>
      <c r="L41" s="296">
        <v>-0.5</v>
      </c>
      <c r="M41" s="296">
        <v>-0.5</v>
      </c>
      <c r="N41" s="296">
        <v>-0.625</v>
      </c>
      <c r="O41" s="296">
        <v>-0.75</v>
      </c>
      <c r="P41" s="518">
        <v>-0.875</v>
      </c>
      <c r="Q41" s="451"/>
      <c r="R41" s="528" t="s">
        <v>245</v>
      </c>
      <c r="S41" s="529"/>
      <c r="T41" s="530"/>
      <c r="U41" s="530"/>
      <c r="V41" s="530"/>
      <c r="W41" s="530"/>
      <c r="X41" s="531"/>
    </row>
    <row r="42" spans="2:25" ht="16.149999999999999" customHeight="1" x14ac:dyDescent="0.2">
      <c r="B42" s="441">
        <f>'Flex SP DSCR_MU Pricer'!A41-0.001</f>
        <v>11.374000000000001</v>
      </c>
      <c r="C42" s="442" t="str">
        <f>'Flex SP DSCR_MU Pricer'!H41</f>
        <v>NA</v>
      </c>
      <c r="D42" s="442">
        <f>'Flex SP DSCR_MU Pricer'!I41</f>
        <v>108.652</v>
      </c>
      <c r="E42" s="451"/>
      <c r="F42" s="485"/>
      <c r="G42" s="485"/>
      <c r="H42" s="514" t="s">
        <v>246</v>
      </c>
      <c r="I42" s="514"/>
      <c r="J42" s="518">
        <v>-0.25</v>
      </c>
      <c r="K42" s="518">
        <v>-0.25</v>
      </c>
      <c r="L42" s="518">
        <v>-0.25</v>
      </c>
      <c r="M42" s="493">
        <v>-0.375</v>
      </c>
      <c r="N42" s="493">
        <v>-0.375</v>
      </c>
      <c r="O42" s="518">
        <v>-0.5</v>
      </c>
      <c r="P42" s="518">
        <v>-0.5</v>
      </c>
      <c r="Q42" s="451"/>
      <c r="R42" s="532" t="s">
        <v>247</v>
      </c>
      <c r="S42" s="533"/>
      <c r="T42" s="533"/>
      <c r="U42" s="533"/>
      <c r="V42" s="533"/>
      <c r="W42" s="533"/>
      <c r="X42" s="534"/>
    </row>
    <row r="43" spans="2:25" ht="15.75" x14ac:dyDescent="0.2">
      <c r="B43" s="441">
        <f>'Flex SP DSCR_MU Pricer'!A42-0.001</f>
        <v>11.499000000000001</v>
      </c>
      <c r="C43" s="442" t="str">
        <f>'Flex SP DSCR_MU Pricer'!H42</f>
        <v>NA</v>
      </c>
      <c r="D43" s="442">
        <f>'Flex SP DSCR_MU Pricer'!I42</f>
        <v>108.902</v>
      </c>
      <c r="E43" s="451"/>
      <c r="F43" s="485"/>
      <c r="G43" s="485"/>
      <c r="H43" s="514" t="s">
        <v>172</v>
      </c>
      <c r="I43" s="514"/>
      <c r="J43" s="518">
        <v>-0.25</v>
      </c>
      <c r="K43" s="518">
        <v>-0.25</v>
      </c>
      <c r="L43" s="518">
        <v>-0.25</v>
      </c>
      <c r="M43" s="518">
        <v>-0.25</v>
      </c>
      <c r="N43" s="518">
        <v>-0.25</v>
      </c>
      <c r="O43" s="518">
        <v>-0.25</v>
      </c>
      <c r="P43" s="518">
        <v>-0.25</v>
      </c>
      <c r="Q43" s="451"/>
      <c r="R43" s="535" t="s">
        <v>105</v>
      </c>
      <c r="S43" s="536"/>
      <c r="T43" s="536"/>
      <c r="U43" s="536"/>
      <c r="V43" s="536"/>
      <c r="W43" s="536"/>
      <c r="X43" s="537"/>
    </row>
    <row r="44" spans="2:25" ht="16.5" customHeight="1" x14ac:dyDescent="0.25">
      <c r="B44" s="538" t="s">
        <v>248</v>
      </c>
      <c r="C44" s="539">
        <v>98</v>
      </c>
      <c r="D44" s="539"/>
      <c r="E44" s="451"/>
      <c r="F44" s="485"/>
      <c r="G44" s="485"/>
      <c r="H44" s="514" t="s">
        <v>60</v>
      </c>
      <c r="I44" s="514"/>
      <c r="J44" s="279">
        <v>-0.5</v>
      </c>
      <c r="K44" s="279">
        <v>-0.5</v>
      </c>
      <c r="L44" s="279">
        <v>-0.75</v>
      </c>
      <c r="M44" s="279">
        <v>-0.75</v>
      </c>
      <c r="N44" s="279">
        <v>-0.75</v>
      </c>
      <c r="O44" s="279">
        <v>-0.875</v>
      </c>
      <c r="P44" s="540">
        <v>-2</v>
      </c>
      <c r="Q44" s="451"/>
      <c r="R44" s="541" t="s">
        <v>249</v>
      </c>
      <c r="S44" s="542"/>
      <c r="T44" s="542"/>
      <c r="U44" s="542"/>
      <c r="V44" s="542"/>
      <c r="W44" s="542"/>
      <c r="X44" s="543"/>
    </row>
    <row r="45" spans="2:25" ht="16.149999999999999" customHeight="1" x14ac:dyDescent="0.25">
      <c r="B45" s="544" t="s">
        <v>250</v>
      </c>
      <c r="C45" s="545" t="s">
        <v>153</v>
      </c>
      <c r="D45" s="545" t="s">
        <v>251</v>
      </c>
      <c r="E45" s="451"/>
      <c r="F45" s="485"/>
      <c r="G45" s="485"/>
      <c r="H45" s="514" t="s">
        <v>63</v>
      </c>
      <c r="I45" s="514"/>
      <c r="J45" s="279">
        <v>-0.75</v>
      </c>
      <c r="K45" s="279">
        <v>-0.75</v>
      </c>
      <c r="L45" s="279">
        <v>-1</v>
      </c>
      <c r="M45" s="279">
        <v>-1</v>
      </c>
      <c r="N45" s="279">
        <v>-1</v>
      </c>
      <c r="O45" s="279">
        <v>-1.125</v>
      </c>
      <c r="P45" s="540">
        <v>-2</v>
      </c>
      <c r="Q45" s="451"/>
      <c r="R45" s="546" t="s">
        <v>252</v>
      </c>
      <c r="S45" s="547"/>
      <c r="T45" s="547"/>
      <c r="U45" s="547"/>
      <c r="V45" s="547"/>
      <c r="W45" s="547"/>
      <c r="X45" s="548"/>
    </row>
    <row r="46" spans="2:25" ht="15.75" x14ac:dyDescent="0.2">
      <c r="B46" s="549" t="s">
        <v>253</v>
      </c>
      <c r="C46" s="550">
        <v>-2.5</v>
      </c>
      <c r="D46" s="550">
        <v>101</v>
      </c>
      <c r="E46" s="551"/>
      <c r="F46" s="485"/>
      <c r="G46" s="485"/>
      <c r="H46" s="514" t="s">
        <v>254</v>
      </c>
      <c r="I46" s="514"/>
      <c r="J46" s="518">
        <v>-2.125</v>
      </c>
      <c r="K46" s="518">
        <v>-2.125</v>
      </c>
      <c r="L46" s="518">
        <v>-2.25</v>
      </c>
      <c r="M46" s="518">
        <v>-2.5</v>
      </c>
      <c r="N46" s="518">
        <v>-3</v>
      </c>
      <c r="O46" s="493">
        <v>-3.25</v>
      </c>
      <c r="P46" s="552" t="s">
        <v>18</v>
      </c>
      <c r="Q46" s="451"/>
      <c r="R46" s="553" t="s">
        <v>84</v>
      </c>
      <c r="S46" s="554"/>
      <c r="T46" s="554"/>
      <c r="U46" s="554"/>
      <c r="V46" s="554"/>
      <c r="W46" s="554"/>
      <c r="X46" s="555"/>
    </row>
    <row r="47" spans="2:25" ht="16.5" customHeight="1" x14ac:dyDescent="0.25">
      <c r="B47" s="549" t="s">
        <v>255</v>
      </c>
      <c r="C47" s="550">
        <v>-1.25</v>
      </c>
      <c r="D47" s="550">
        <v>101</v>
      </c>
      <c r="E47" s="556"/>
      <c r="F47" s="485"/>
      <c r="G47" s="485"/>
      <c r="H47" s="514" t="s">
        <v>256</v>
      </c>
      <c r="I47" s="514"/>
      <c r="J47" s="518">
        <v>-2</v>
      </c>
      <c r="K47" s="518">
        <v>-2</v>
      </c>
      <c r="L47" s="518">
        <v>-2.125</v>
      </c>
      <c r="M47" s="518">
        <v>-2.375</v>
      </c>
      <c r="N47" s="518">
        <v>-2.5</v>
      </c>
      <c r="O47" s="493">
        <v>-2.75</v>
      </c>
      <c r="P47" s="552" t="s">
        <v>18</v>
      </c>
      <c r="Q47" s="451"/>
      <c r="R47" s="557" t="s">
        <v>257</v>
      </c>
      <c r="S47" s="558"/>
      <c r="T47" s="558"/>
      <c r="U47" s="558"/>
      <c r="V47" s="558"/>
      <c r="W47" s="558"/>
      <c r="X47" s="559"/>
      <c r="Y47" s="560"/>
    </row>
    <row r="48" spans="2:25" ht="14.45" customHeight="1" x14ac:dyDescent="0.2">
      <c r="B48" s="549">
        <v>12</v>
      </c>
      <c r="C48" s="550">
        <v>-1</v>
      </c>
      <c r="D48" s="550">
        <v>101.5</v>
      </c>
      <c r="E48" s="556"/>
      <c r="F48" s="485"/>
      <c r="G48" s="485"/>
      <c r="H48" s="514" t="s">
        <v>258</v>
      </c>
      <c r="I48" s="514"/>
      <c r="J48" s="493">
        <v>-0.5</v>
      </c>
      <c r="K48" s="493">
        <v>-0.5</v>
      </c>
      <c r="L48" s="493">
        <v>-0.5</v>
      </c>
      <c r="M48" s="561" t="s">
        <v>18</v>
      </c>
      <c r="N48" s="561" t="s">
        <v>18</v>
      </c>
      <c r="O48" s="469" t="s">
        <v>18</v>
      </c>
      <c r="P48" s="469" t="s">
        <v>18</v>
      </c>
      <c r="Q48" s="451"/>
      <c r="R48" s="562" t="s">
        <v>259</v>
      </c>
      <c r="S48" s="563"/>
      <c r="T48" s="563"/>
      <c r="U48" s="563"/>
      <c r="V48" s="563"/>
      <c r="W48" s="563"/>
      <c r="X48" s="564"/>
      <c r="Y48" s="565"/>
    </row>
    <row r="49" spans="2:25" ht="14.45" customHeight="1" x14ac:dyDescent="0.2">
      <c r="B49" s="549">
        <v>24</v>
      </c>
      <c r="C49" s="550">
        <v>-0.625</v>
      </c>
      <c r="D49" s="550">
        <v>102.25</v>
      </c>
      <c r="E49" s="556"/>
      <c r="F49" s="485"/>
      <c r="G49" s="485"/>
      <c r="H49" s="514" t="s">
        <v>260</v>
      </c>
      <c r="I49" s="514"/>
      <c r="J49" s="518">
        <v>-1.125</v>
      </c>
      <c r="K49" s="518">
        <v>-1.125</v>
      </c>
      <c r="L49" s="518">
        <v>-1.125</v>
      </c>
      <c r="M49" s="518">
        <v>-1.125</v>
      </c>
      <c r="N49" s="518">
        <v>-1.125</v>
      </c>
      <c r="O49" s="518">
        <v>-1.125</v>
      </c>
      <c r="P49" s="527" t="s">
        <v>18</v>
      </c>
      <c r="Q49" s="451"/>
      <c r="R49" s="566" t="s">
        <v>261</v>
      </c>
      <c r="S49" s="567"/>
      <c r="T49" s="567"/>
      <c r="U49" s="567"/>
      <c r="V49" s="567"/>
      <c r="W49" s="567"/>
      <c r="X49" s="568"/>
      <c r="Y49" s="569"/>
    </row>
    <row r="50" spans="2:25" ht="14.45" customHeight="1" x14ac:dyDescent="0.25">
      <c r="B50" s="549">
        <v>36</v>
      </c>
      <c r="C50" s="550">
        <v>0</v>
      </c>
      <c r="D50" s="550">
        <v>103</v>
      </c>
      <c r="E50" s="551"/>
      <c r="F50" s="485"/>
      <c r="G50" s="485"/>
      <c r="H50" s="514" t="s">
        <v>162</v>
      </c>
      <c r="I50" s="514"/>
      <c r="J50" s="279">
        <v>-0.625</v>
      </c>
      <c r="K50" s="279">
        <v>-0.625</v>
      </c>
      <c r="L50" s="279">
        <v>-0.625</v>
      </c>
      <c r="M50" s="279">
        <v>-0.625</v>
      </c>
      <c r="N50" s="279">
        <v>-0.625</v>
      </c>
      <c r="O50" s="279">
        <v>-0.625</v>
      </c>
      <c r="P50" s="527" t="s">
        <v>18</v>
      </c>
      <c r="Q50" s="451"/>
      <c r="R50" s="566" t="s">
        <v>262</v>
      </c>
      <c r="S50" s="567"/>
      <c r="T50" s="567"/>
      <c r="U50" s="567"/>
      <c r="V50" s="567"/>
      <c r="W50" s="567"/>
      <c r="X50" s="568"/>
      <c r="Y50" s="569"/>
    </row>
    <row r="51" spans="2:25" ht="14.45" customHeight="1" x14ac:dyDescent="0.25">
      <c r="B51" s="549">
        <v>48</v>
      </c>
      <c r="C51" s="550">
        <v>0.375</v>
      </c>
      <c r="D51" s="550">
        <v>103</v>
      </c>
      <c r="E51" s="551"/>
      <c r="F51" s="485"/>
      <c r="G51" s="485"/>
      <c r="H51" s="514" t="s">
        <v>263</v>
      </c>
      <c r="I51" s="514"/>
      <c r="J51" s="279">
        <v>-0.625</v>
      </c>
      <c r="K51" s="279">
        <v>-0.625</v>
      </c>
      <c r="L51" s="279">
        <v>-0.625</v>
      </c>
      <c r="M51" s="279">
        <v>-0.625</v>
      </c>
      <c r="N51" s="279">
        <v>-0.625</v>
      </c>
      <c r="O51" s="279">
        <v>-0.625</v>
      </c>
      <c r="P51" s="527" t="s">
        <v>18</v>
      </c>
      <c r="Q51" s="451"/>
      <c r="R51" s="570" t="s">
        <v>264</v>
      </c>
      <c r="S51" s="571"/>
      <c r="T51" s="571"/>
      <c r="U51" s="571"/>
      <c r="V51" s="571"/>
      <c r="W51" s="571"/>
      <c r="X51" s="572"/>
      <c r="Y51" s="573"/>
    </row>
    <row r="52" spans="2:25" ht="14.45" customHeight="1" x14ac:dyDescent="0.2">
      <c r="B52" s="549">
        <v>60</v>
      </c>
      <c r="C52" s="550">
        <v>0.75</v>
      </c>
      <c r="D52" s="550">
        <v>103</v>
      </c>
      <c r="E52" s="551"/>
      <c r="F52" s="485"/>
      <c r="G52" s="485"/>
      <c r="H52" s="514" t="s">
        <v>78</v>
      </c>
      <c r="I52" s="514"/>
      <c r="J52" s="518">
        <v>-0.25</v>
      </c>
      <c r="K52" s="518">
        <v>-0.25</v>
      </c>
      <c r="L52" s="518">
        <v>-0.25</v>
      </c>
      <c r="M52" s="518">
        <v>-0.25</v>
      </c>
      <c r="N52" s="518">
        <v>-0.25</v>
      </c>
      <c r="O52" s="518">
        <v>-0.25</v>
      </c>
      <c r="P52" s="518">
        <v>-0.25</v>
      </c>
      <c r="Q52" s="451"/>
      <c r="R52" s="570" t="s">
        <v>265</v>
      </c>
      <c r="S52" s="571"/>
      <c r="T52" s="571"/>
      <c r="U52" s="571"/>
      <c r="V52" s="571"/>
      <c r="W52" s="571"/>
      <c r="X52" s="572"/>
      <c r="Y52" s="573"/>
    </row>
    <row r="53" spans="2:25" ht="15" customHeight="1" thickBot="1" x14ac:dyDescent="0.3">
      <c r="B53" s="574" t="s">
        <v>266</v>
      </c>
      <c r="C53" s="575">
        <v>-0.25</v>
      </c>
      <c r="D53" s="576">
        <v>103</v>
      </c>
      <c r="E53" s="577"/>
      <c r="F53" s="578" t="s">
        <v>267</v>
      </c>
      <c r="G53" s="578"/>
      <c r="H53" s="578"/>
      <c r="I53" s="578"/>
      <c r="J53" s="451"/>
      <c r="K53" s="579" t="s">
        <v>174</v>
      </c>
      <c r="L53" s="579"/>
      <c r="M53" s="579"/>
      <c r="N53" s="579"/>
      <c r="O53" s="579"/>
      <c r="P53" s="580" t="s">
        <v>175</v>
      </c>
      <c r="Q53" s="581"/>
      <c r="R53" s="582" t="s">
        <v>268</v>
      </c>
      <c r="S53" s="583"/>
      <c r="T53" s="583"/>
      <c r="U53" s="583"/>
      <c r="V53" s="583"/>
      <c r="W53" s="583"/>
      <c r="X53" s="584"/>
    </row>
    <row r="54" spans="2:25" ht="15.75" x14ac:dyDescent="0.25">
      <c r="B54" s="585"/>
      <c r="C54" s="586"/>
      <c r="D54" s="586"/>
      <c r="E54" s="551"/>
      <c r="F54" s="587" t="s">
        <v>269</v>
      </c>
      <c r="G54" s="587"/>
      <c r="H54" s="587"/>
      <c r="I54" s="587"/>
      <c r="J54" s="451"/>
      <c r="K54" s="278" t="s">
        <v>178</v>
      </c>
      <c r="L54" s="588" t="s">
        <v>270</v>
      </c>
      <c r="M54" s="588"/>
      <c r="N54" s="589" t="s">
        <v>180</v>
      </c>
      <c r="O54" s="589"/>
      <c r="P54" s="355">
        <f>'Flex SP DSCR_MU Pricer'!$B$3</f>
        <v>5.34</v>
      </c>
      <c r="Q54" s="590"/>
      <c r="R54" s="586"/>
      <c r="S54" s="586"/>
      <c r="T54" s="586"/>
      <c r="U54" s="586"/>
      <c r="V54" s="586"/>
      <c r="W54" s="586"/>
      <c r="X54" s="591"/>
    </row>
    <row r="55" spans="2:25" ht="16.5" thickBot="1" x14ac:dyDescent="0.3">
      <c r="B55" s="592"/>
      <c r="C55" s="593"/>
      <c r="D55" s="593"/>
      <c r="E55" s="577"/>
      <c r="F55" s="594" t="s">
        <v>271</v>
      </c>
      <c r="G55" s="594"/>
      <c r="H55" s="594"/>
      <c r="I55" s="594"/>
      <c r="J55" s="581"/>
      <c r="K55" s="595" t="s">
        <v>183</v>
      </c>
      <c r="L55" s="394"/>
      <c r="M55" s="394"/>
      <c r="N55" s="394"/>
      <c r="O55" s="394"/>
      <c r="P55" s="596"/>
      <c r="Q55" s="597"/>
      <c r="R55" s="593"/>
      <c r="S55" s="593"/>
      <c r="T55" s="593"/>
      <c r="U55" s="593"/>
      <c r="V55" s="593"/>
      <c r="W55" s="593"/>
      <c r="X55" s="598"/>
    </row>
    <row r="56" spans="2:25" x14ac:dyDescent="0.2">
      <c r="N56" s="599"/>
      <c r="O56" s="599"/>
      <c r="P56" s="599"/>
    </row>
    <row r="57" spans="2:25" x14ac:dyDescent="0.2">
      <c r="N57" s="599"/>
      <c r="O57" s="599"/>
      <c r="P57" s="599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30D26-BFED-451A-B7B0-BE9081D53A62}">
  <sheetPr published="0" codeName="Sheet6">
    <tabColor rgb="FF0070C0"/>
  </sheetPr>
  <dimension ref="A1:S44"/>
  <sheetViews>
    <sheetView topLeftCell="A13"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402" t="s">
        <v>4</v>
      </c>
      <c r="B5" s="203" t="s">
        <v>97</v>
      </c>
      <c r="C5" s="205" t="s">
        <v>98</v>
      </c>
      <c r="E5" s="203" t="s">
        <v>97</v>
      </c>
      <c r="F5" s="205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9"/>
      <c r="Q5" s="209"/>
      <c r="R5" s="209"/>
      <c r="S5" s="209"/>
    </row>
    <row r="6" spans="1:19" ht="15.75" x14ac:dyDescent="0.25">
      <c r="A6" s="403">
        <v>7</v>
      </c>
      <c r="B6" s="211" t="s">
        <v>272</v>
      </c>
      <c r="C6" s="213">
        <v>99.058300000000003</v>
      </c>
      <c r="E6" s="214"/>
      <c r="F6" s="600">
        <v>0.125</v>
      </c>
      <c r="H6" s="215" t="str">
        <f>IFERROR(E6+B6,"NA")</f>
        <v>NA</v>
      </c>
      <c r="I6" s="216">
        <f t="shared" ref="I6:I42" si="0">F6+C6</f>
        <v>99.183300000000003</v>
      </c>
      <c r="J6" s="217" t="e">
        <f>I6-H6</f>
        <v>#VALUE!</v>
      </c>
      <c r="L6" s="218"/>
      <c r="M6" s="406"/>
    </row>
    <row r="7" spans="1:19" ht="15.75" x14ac:dyDescent="0.25">
      <c r="A7" s="403">
        <v>7.125</v>
      </c>
      <c r="B7" s="211" t="s">
        <v>272</v>
      </c>
      <c r="C7" s="213">
        <v>99.808300000000003</v>
      </c>
      <c r="E7" s="214"/>
      <c r="F7" s="600">
        <v>0.125</v>
      </c>
      <c r="H7" s="215" t="str">
        <f t="shared" ref="H7:H42" si="1">IFERROR(E7+B7,"NA")</f>
        <v>NA</v>
      </c>
      <c r="I7" s="216">
        <f t="shared" si="0"/>
        <v>99.933300000000003</v>
      </c>
      <c r="J7" s="217" t="e">
        <f t="shared" ref="J7:J42" si="2">I7-H7</f>
        <v>#VALUE!</v>
      </c>
      <c r="L7" s="215" t="e">
        <f>H7-H6</f>
        <v>#VALUE!</v>
      </c>
      <c r="M7" s="217">
        <f>I7-I6</f>
        <v>0.75</v>
      </c>
    </row>
    <row r="8" spans="1:19" ht="15.75" x14ac:dyDescent="0.25">
      <c r="A8" s="403">
        <v>7.25</v>
      </c>
      <c r="B8" s="211" t="s">
        <v>272</v>
      </c>
      <c r="C8" s="213">
        <v>100.1833</v>
      </c>
      <c r="E8" s="214"/>
      <c r="F8" s="600">
        <v>0.125</v>
      </c>
      <c r="H8" s="215" t="str">
        <f t="shared" si="1"/>
        <v>NA</v>
      </c>
      <c r="I8" s="216">
        <f t="shared" si="0"/>
        <v>100.3083</v>
      </c>
      <c r="J8" s="217" t="e">
        <f t="shared" si="2"/>
        <v>#VALUE!</v>
      </c>
      <c r="L8" s="215" t="e">
        <f t="shared" ref="L8:M42" si="3">H8-H7</f>
        <v>#VALUE!</v>
      </c>
      <c r="M8" s="217">
        <f t="shared" si="3"/>
        <v>0.375</v>
      </c>
    </row>
    <row r="9" spans="1:19" ht="15.75" x14ac:dyDescent="0.25">
      <c r="A9" s="403">
        <v>7.375</v>
      </c>
      <c r="B9" s="211" t="s">
        <v>272</v>
      </c>
      <c r="C9" s="213">
        <v>100.5583</v>
      </c>
      <c r="E9" s="214"/>
      <c r="F9" s="600">
        <v>0.125</v>
      </c>
      <c r="H9" s="215" t="str">
        <f t="shared" si="1"/>
        <v>NA</v>
      </c>
      <c r="I9" s="216">
        <f t="shared" si="0"/>
        <v>100.6833</v>
      </c>
      <c r="J9" s="217" t="e">
        <f t="shared" si="2"/>
        <v>#VALUE!</v>
      </c>
      <c r="L9" s="215" t="e">
        <f t="shared" si="3"/>
        <v>#VALUE!</v>
      </c>
      <c r="M9" s="217">
        <f t="shared" si="3"/>
        <v>0.375</v>
      </c>
    </row>
    <row r="10" spans="1:19" ht="15.75" x14ac:dyDescent="0.25">
      <c r="A10" s="403">
        <v>7.5</v>
      </c>
      <c r="B10" s="211" t="s">
        <v>272</v>
      </c>
      <c r="C10" s="213">
        <v>100.8708</v>
      </c>
      <c r="E10" s="214"/>
      <c r="F10" s="600">
        <v>0.125</v>
      </c>
      <c r="H10" s="215" t="str">
        <f t="shared" si="1"/>
        <v>NA</v>
      </c>
      <c r="I10" s="216">
        <f t="shared" si="0"/>
        <v>100.9958</v>
      </c>
      <c r="J10" s="217" t="e">
        <f t="shared" si="2"/>
        <v>#VALUE!</v>
      </c>
      <c r="L10" s="215" t="e">
        <f t="shared" si="3"/>
        <v>#VALUE!</v>
      </c>
      <c r="M10" s="217">
        <f t="shared" si="3"/>
        <v>0.3125</v>
      </c>
    </row>
    <row r="11" spans="1:19" ht="15.75" x14ac:dyDescent="0.25">
      <c r="A11" s="403">
        <v>7.625</v>
      </c>
      <c r="B11" s="211" t="s">
        <v>272</v>
      </c>
      <c r="C11" s="213">
        <v>101.1833</v>
      </c>
      <c r="E11" s="214"/>
      <c r="F11" s="600">
        <v>0.125</v>
      </c>
      <c r="H11" s="215" t="str">
        <f t="shared" si="1"/>
        <v>NA</v>
      </c>
      <c r="I11" s="216">
        <f t="shared" si="0"/>
        <v>101.3083</v>
      </c>
      <c r="J11" s="217" t="e">
        <f t="shared" si="2"/>
        <v>#VALUE!</v>
      </c>
      <c r="L11" s="215" t="e">
        <f t="shared" si="3"/>
        <v>#VALUE!</v>
      </c>
      <c r="M11" s="217">
        <f t="shared" si="3"/>
        <v>0.3125</v>
      </c>
    </row>
    <row r="12" spans="1:19" ht="15.75" x14ac:dyDescent="0.25">
      <c r="A12" s="403">
        <v>7.75</v>
      </c>
      <c r="B12" s="211" t="s">
        <v>272</v>
      </c>
      <c r="C12" s="213">
        <v>101.4958</v>
      </c>
      <c r="E12" s="214"/>
      <c r="F12" s="600">
        <v>0.125</v>
      </c>
      <c r="H12" s="215" t="str">
        <f t="shared" si="1"/>
        <v>NA</v>
      </c>
      <c r="I12" s="216">
        <f t="shared" si="0"/>
        <v>101.6208</v>
      </c>
      <c r="J12" s="217" t="e">
        <f t="shared" si="2"/>
        <v>#VALUE!</v>
      </c>
      <c r="L12" s="215" t="e">
        <f t="shared" si="3"/>
        <v>#VALUE!</v>
      </c>
      <c r="M12" s="217">
        <f t="shared" si="3"/>
        <v>0.3125</v>
      </c>
    </row>
    <row r="13" spans="1:19" ht="15.75" x14ac:dyDescent="0.25">
      <c r="A13" s="403">
        <v>7.875</v>
      </c>
      <c r="B13" s="211" t="s">
        <v>272</v>
      </c>
      <c r="C13" s="213">
        <v>101.6833</v>
      </c>
      <c r="E13" s="214"/>
      <c r="F13" s="600">
        <v>0.125</v>
      </c>
      <c r="H13" s="215" t="str">
        <f t="shared" si="1"/>
        <v>NA</v>
      </c>
      <c r="I13" s="216">
        <f t="shared" si="0"/>
        <v>101.8083</v>
      </c>
      <c r="J13" s="217" t="e">
        <f t="shared" si="2"/>
        <v>#VALUE!</v>
      </c>
      <c r="L13" s="215" t="e">
        <f t="shared" si="3"/>
        <v>#VALUE!</v>
      </c>
      <c r="M13" s="217">
        <f t="shared" si="3"/>
        <v>0.1875</v>
      </c>
    </row>
    <row r="14" spans="1:19" ht="15.75" x14ac:dyDescent="0.25">
      <c r="A14" s="403">
        <v>8</v>
      </c>
      <c r="B14" s="211" t="s">
        <v>272</v>
      </c>
      <c r="C14" s="213">
        <v>101.9645</v>
      </c>
      <c r="E14" s="214"/>
      <c r="F14" s="600">
        <v>0.125</v>
      </c>
      <c r="H14" s="215" t="str">
        <f t="shared" si="1"/>
        <v>NA</v>
      </c>
      <c r="I14" s="216">
        <f t="shared" si="0"/>
        <v>102.0895</v>
      </c>
      <c r="J14" s="217" t="e">
        <f t="shared" si="2"/>
        <v>#VALUE!</v>
      </c>
      <c r="L14" s="215" t="e">
        <f t="shared" si="3"/>
        <v>#VALUE!</v>
      </c>
      <c r="M14" s="217">
        <f t="shared" si="3"/>
        <v>0.28119999999999834</v>
      </c>
    </row>
    <row r="15" spans="1:19" ht="15.75" x14ac:dyDescent="0.25">
      <c r="A15" s="403">
        <v>8.125</v>
      </c>
      <c r="B15" s="211" t="s">
        <v>272</v>
      </c>
      <c r="C15" s="213">
        <v>102.1208</v>
      </c>
      <c r="E15" s="214"/>
      <c r="F15" s="600">
        <v>0.125</v>
      </c>
      <c r="H15" s="215" t="str">
        <f t="shared" si="1"/>
        <v>NA</v>
      </c>
      <c r="I15" s="216">
        <f t="shared" si="0"/>
        <v>102.2458</v>
      </c>
      <c r="J15" s="217" t="e">
        <f t="shared" si="2"/>
        <v>#VALUE!</v>
      </c>
      <c r="L15" s="215" t="e">
        <f t="shared" si="3"/>
        <v>#VALUE!</v>
      </c>
      <c r="M15" s="217">
        <f t="shared" si="3"/>
        <v>0.15630000000000166</v>
      </c>
    </row>
    <row r="16" spans="1:19" ht="15.75" x14ac:dyDescent="0.25">
      <c r="A16" s="403">
        <v>8.25</v>
      </c>
      <c r="B16" s="211" t="s">
        <v>272</v>
      </c>
      <c r="C16" s="213">
        <v>102.402</v>
      </c>
      <c r="E16" s="214"/>
      <c r="F16" s="600">
        <v>0.125</v>
      </c>
      <c r="H16" s="215" t="str">
        <f t="shared" si="1"/>
        <v>NA</v>
      </c>
      <c r="I16" s="216">
        <f t="shared" si="0"/>
        <v>102.527</v>
      </c>
      <c r="J16" s="217" t="e">
        <f t="shared" si="2"/>
        <v>#VALUE!</v>
      </c>
      <c r="L16" s="215" t="e">
        <f t="shared" si="3"/>
        <v>#VALUE!</v>
      </c>
      <c r="M16" s="217">
        <f t="shared" si="3"/>
        <v>0.28119999999999834</v>
      </c>
    </row>
    <row r="17" spans="1:13" ht="15.75" x14ac:dyDescent="0.25">
      <c r="A17" s="403">
        <v>8.375</v>
      </c>
      <c r="B17" s="211" t="s">
        <v>272</v>
      </c>
      <c r="C17" s="213">
        <v>102.6833</v>
      </c>
      <c r="E17" s="214"/>
      <c r="F17" s="600">
        <v>0.125</v>
      </c>
      <c r="H17" s="215" t="str">
        <f t="shared" si="1"/>
        <v>NA</v>
      </c>
      <c r="I17" s="216">
        <f t="shared" si="0"/>
        <v>102.8083</v>
      </c>
      <c r="J17" s="217" t="e">
        <f t="shared" si="2"/>
        <v>#VALUE!</v>
      </c>
      <c r="L17" s="215" t="e">
        <f t="shared" si="3"/>
        <v>#VALUE!</v>
      </c>
      <c r="M17" s="217">
        <f t="shared" si="3"/>
        <v>0.28130000000000166</v>
      </c>
    </row>
    <row r="18" spans="1:13" ht="15.75" x14ac:dyDescent="0.25">
      <c r="A18" s="403">
        <v>8.5</v>
      </c>
      <c r="B18" s="211" t="s">
        <v>272</v>
      </c>
      <c r="C18" s="213">
        <v>102.9645</v>
      </c>
      <c r="E18" s="214"/>
      <c r="F18" s="600">
        <v>0.125</v>
      </c>
      <c r="H18" s="215" t="str">
        <f t="shared" si="1"/>
        <v>NA</v>
      </c>
      <c r="I18" s="216">
        <f t="shared" si="0"/>
        <v>103.0895</v>
      </c>
      <c r="J18" s="217" t="e">
        <f t="shared" si="2"/>
        <v>#VALUE!</v>
      </c>
      <c r="L18" s="215" t="e">
        <f t="shared" si="3"/>
        <v>#VALUE!</v>
      </c>
      <c r="M18" s="217">
        <f t="shared" si="3"/>
        <v>0.28119999999999834</v>
      </c>
    </row>
    <row r="19" spans="1:13" ht="15.75" x14ac:dyDescent="0.25">
      <c r="A19" s="403">
        <v>8.625</v>
      </c>
      <c r="B19" s="211" t="s">
        <v>272</v>
      </c>
      <c r="C19" s="213">
        <v>103.1208</v>
      </c>
      <c r="E19" s="214"/>
      <c r="F19" s="600">
        <v>0.125</v>
      </c>
      <c r="H19" s="215" t="str">
        <f t="shared" si="1"/>
        <v>NA</v>
      </c>
      <c r="I19" s="216">
        <f t="shared" si="0"/>
        <v>103.2458</v>
      </c>
      <c r="J19" s="217" t="e">
        <f t="shared" si="2"/>
        <v>#VALUE!</v>
      </c>
      <c r="L19" s="215" t="e">
        <f t="shared" si="3"/>
        <v>#VALUE!</v>
      </c>
      <c r="M19" s="217">
        <f t="shared" si="3"/>
        <v>0.15630000000000166</v>
      </c>
    </row>
    <row r="20" spans="1:13" ht="15.75" x14ac:dyDescent="0.25">
      <c r="A20" s="403">
        <v>8.75</v>
      </c>
      <c r="B20" s="211" t="s">
        <v>272</v>
      </c>
      <c r="C20" s="213">
        <v>103.402</v>
      </c>
      <c r="E20" s="214"/>
      <c r="F20" s="600">
        <v>0.125</v>
      </c>
      <c r="H20" s="215" t="str">
        <f t="shared" si="1"/>
        <v>NA</v>
      </c>
      <c r="I20" s="216">
        <f t="shared" si="0"/>
        <v>103.527</v>
      </c>
      <c r="J20" s="217" t="e">
        <f t="shared" si="2"/>
        <v>#VALUE!</v>
      </c>
      <c r="L20" s="215" t="e">
        <f t="shared" si="3"/>
        <v>#VALUE!</v>
      </c>
      <c r="M20" s="217">
        <f t="shared" si="3"/>
        <v>0.28119999999999834</v>
      </c>
    </row>
    <row r="21" spans="1:13" ht="15.75" x14ac:dyDescent="0.25">
      <c r="A21" s="403">
        <v>8.875</v>
      </c>
      <c r="B21" s="211" t="s">
        <v>272</v>
      </c>
      <c r="C21" s="213">
        <v>103.652</v>
      </c>
      <c r="E21" s="214"/>
      <c r="F21" s="600">
        <v>0.125</v>
      </c>
      <c r="H21" s="215" t="str">
        <f t="shared" si="1"/>
        <v>NA</v>
      </c>
      <c r="I21" s="216">
        <f t="shared" si="0"/>
        <v>103.777</v>
      </c>
      <c r="J21" s="217" t="e">
        <f t="shared" si="2"/>
        <v>#VALUE!</v>
      </c>
      <c r="L21" s="215" t="e">
        <f t="shared" si="3"/>
        <v>#VALUE!</v>
      </c>
      <c r="M21" s="217">
        <f t="shared" si="3"/>
        <v>0.25</v>
      </c>
    </row>
    <row r="22" spans="1:13" ht="15.75" x14ac:dyDescent="0.25">
      <c r="A22" s="403">
        <v>9</v>
      </c>
      <c r="B22" s="211" t="s">
        <v>272</v>
      </c>
      <c r="C22" s="213">
        <v>103.902</v>
      </c>
      <c r="E22" s="214"/>
      <c r="F22" s="600">
        <v>0.125</v>
      </c>
      <c r="H22" s="215" t="str">
        <f t="shared" si="1"/>
        <v>NA</v>
      </c>
      <c r="I22" s="216">
        <f t="shared" si="0"/>
        <v>104.027</v>
      </c>
      <c r="J22" s="217" t="e">
        <f t="shared" si="2"/>
        <v>#VALUE!</v>
      </c>
      <c r="L22" s="215" t="e">
        <f t="shared" si="3"/>
        <v>#VALUE!</v>
      </c>
      <c r="M22" s="217">
        <f t="shared" si="3"/>
        <v>0.25</v>
      </c>
    </row>
    <row r="23" spans="1:13" ht="15.75" x14ac:dyDescent="0.25">
      <c r="A23" s="403">
        <v>9.125</v>
      </c>
      <c r="B23" s="211" t="s">
        <v>272</v>
      </c>
      <c r="C23" s="213">
        <v>104.027</v>
      </c>
      <c r="E23" s="214"/>
      <c r="F23" s="600">
        <v>0.125</v>
      </c>
      <c r="H23" s="215" t="str">
        <f t="shared" si="1"/>
        <v>NA</v>
      </c>
      <c r="I23" s="216">
        <f t="shared" si="0"/>
        <v>104.152</v>
      </c>
      <c r="J23" s="217" t="e">
        <f t="shared" si="2"/>
        <v>#VALUE!</v>
      </c>
      <c r="L23" s="215" t="e">
        <f t="shared" si="3"/>
        <v>#VALUE!</v>
      </c>
      <c r="M23" s="217">
        <f t="shared" si="3"/>
        <v>0.125</v>
      </c>
    </row>
    <row r="24" spans="1:13" ht="15.75" x14ac:dyDescent="0.25">
      <c r="A24" s="403">
        <v>9.25</v>
      </c>
      <c r="B24" s="211" t="s">
        <v>272</v>
      </c>
      <c r="C24" s="213">
        <v>104.277</v>
      </c>
      <c r="E24" s="214"/>
      <c r="F24" s="600">
        <v>0.125</v>
      </c>
      <c r="H24" s="215" t="str">
        <f t="shared" si="1"/>
        <v>NA</v>
      </c>
      <c r="I24" s="216">
        <f t="shared" si="0"/>
        <v>104.402</v>
      </c>
      <c r="J24" s="217" t="e">
        <f t="shared" si="2"/>
        <v>#VALUE!</v>
      </c>
      <c r="L24" s="215" t="e">
        <f t="shared" si="3"/>
        <v>#VALUE!</v>
      </c>
      <c r="M24" s="217">
        <f t="shared" si="3"/>
        <v>0.25</v>
      </c>
    </row>
    <row r="25" spans="1:13" ht="15.75" x14ac:dyDescent="0.25">
      <c r="A25" s="403">
        <v>9.375</v>
      </c>
      <c r="B25" s="211" t="s">
        <v>272</v>
      </c>
      <c r="C25" s="213">
        <v>104.527</v>
      </c>
      <c r="E25" s="214"/>
      <c r="F25" s="600">
        <v>0.125</v>
      </c>
      <c r="H25" s="215" t="str">
        <f t="shared" si="1"/>
        <v>NA</v>
      </c>
      <c r="I25" s="216">
        <f t="shared" si="0"/>
        <v>104.652</v>
      </c>
      <c r="J25" s="217" t="e">
        <f t="shared" si="2"/>
        <v>#VALUE!</v>
      </c>
      <c r="L25" s="215" t="e">
        <f t="shared" si="3"/>
        <v>#VALUE!</v>
      </c>
      <c r="M25" s="217">
        <f t="shared" si="3"/>
        <v>0.25</v>
      </c>
    </row>
    <row r="26" spans="1:13" ht="15.75" x14ac:dyDescent="0.25">
      <c r="A26" s="403">
        <v>9.5</v>
      </c>
      <c r="B26" s="211" t="s">
        <v>272</v>
      </c>
      <c r="C26" s="213">
        <v>104.777</v>
      </c>
      <c r="E26" s="214"/>
      <c r="F26" s="600">
        <v>0.125</v>
      </c>
      <c r="H26" s="215" t="str">
        <f t="shared" si="1"/>
        <v>NA</v>
      </c>
      <c r="I26" s="216">
        <f t="shared" si="0"/>
        <v>104.902</v>
      </c>
      <c r="J26" s="217" t="e">
        <f t="shared" si="2"/>
        <v>#VALUE!</v>
      </c>
      <c r="L26" s="215" t="e">
        <f t="shared" si="3"/>
        <v>#VALUE!</v>
      </c>
      <c r="M26" s="217">
        <f t="shared" si="3"/>
        <v>0.25</v>
      </c>
    </row>
    <row r="27" spans="1:13" ht="15.75" x14ac:dyDescent="0.25">
      <c r="A27" s="403">
        <v>9.625</v>
      </c>
      <c r="B27" s="211" t="s">
        <v>272</v>
      </c>
      <c r="C27" s="213">
        <v>105.027</v>
      </c>
      <c r="E27" s="214"/>
      <c r="F27" s="600">
        <v>0.125</v>
      </c>
      <c r="H27" s="215" t="str">
        <f t="shared" si="1"/>
        <v>NA</v>
      </c>
      <c r="I27" s="216">
        <f t="shared" si="0"/>
        <v>105.152</v>
      </c>
      <c r="J27" s="217" t="e">
        <f t="shared" si="2"/>
        <v>#VALUE!</v>
      </c>
      <c r="L27" s="215" t="e">
        <f t="shared" si="3"/>
        <v>#VALUE!</v>
      </c>
      <c r="M27" s="217">
        <f t="shared" si="3"/>
        <v>0.25</v>
      </c>
    </row>
    <row r="28" spans="1:13" ht="15.75" x14ac:dyDescent="0.25">
      <c r="A28" s="403">
        <v>9.75</v>
      </c>
      <c r="B28" s="211" t="s">
        <v>272</v>
      </c>
      <c r="C28" s="213">
        <v>105.277</v>
      </c>
      <c r="E28" s="214"/>
      <c r="F28" s="600">
        <v>0.125</v>
      </c>
      <c r="H28" s="215" t="str">
        <f t="shared" si="1"/>
        <v>NA</v>
      </c>
      <c r="I28" s="216">
        <f t="shared" si="0"/>
        <v>105.402</v>
      </c>
      <c r="J28" s="217" t="e">
        <f t="shared" si="2"/>
        <v>#VALUE!</v>
      </c>
      <c r="L28" s="215" t="e">
        <f t="shared" si="3"/>
        <v>#VALUE!</v>
      </c>
      <c r="M28" s="217">
        <f t="shared" si="3"/>
        <v>0.25</v>
      </c>
    </row>
    <row r="29" spans="1:13" ht="15.75" x14ac:dyDescent="0.25">
      <c r="A29" s="403">
        <v>9.875</v>
      </c>
      <c r="B29" s="211" t="s">
        <v>272</v>
      </c>
      <c r="C29" s="213">
        <v>105.527</v>
      </c>
      <c r="E29" s="214"/>
      <c r="F29" s="600">
        <v>0.125</v>
      </c>
      <c r="H29" s="215" t="str">
        <f t="shared" si="1"/>
        <v>NA</v>
      </c>
      <c r="I29" s="216">
        <f t="shared" si="0"/>
        <v>105.652</v>
      </c>
      <c r="J29" s="217" t="e">
        <f t="shared" si="2"/>
        <v>#VALUE!</v>
      </c>
      <c r="L29" s="215" t="e">
        <f t="shared" si="3"/>
        <v>#VALUE!</v>
      </c>
      <c r="M29" s="217">
        <f t="shared" si="3"/>
        <v>0.25</v>
      </c>
    </row>
    <row r="30" spans="1:13" ht="15.75" x14ac:dyDescent="0.25">
      <c r="A30" s="403">
        <v>10</v>
      </c>
      <c r="B30" s="211" t="s">
        <v>272</v>
      </c>
      <c r="C30" s="213">
        <v>105.777</v>
      </c>
      <c r="E30" s="214"/>
      <c r="F30" s="600">
        <v>0.125</v>
      </c>
      <c r="H30" s="215" t="str">
        <f t="shared" si="1"/>
        <v>NA</v>
      </c>
      <c r="I30" s="216">
        <f t="shared" si="0"/>
        <v>105.902</v>
      </c>
      <c r="J30" s="217" t="e">
        <f t="shared" si="2"/>
        <v>#VALUE!</v>
      </c>
      <c r="L30" s="215" t="e">
        <f t="shared" si="3"/>
        <v>#VALUE!</v>
      </c>
      <c r="M30" s="217">
        <f t="shared" si="3"/>
        <v>0.25</v>
      </c>
    </row>
    <row r="31" spans="1:13" ht="15.75" x14ac:dyDescent="0.25">
      <c r="A31" s="403">
        <v>10.125</v>
      </c>
      <c r="B31" s="211" t="s">
        <v>272</v>
      </c>
      <c r="C31" s="213">
        <v>106.027</v>
      </c>
      <c r="E31" s="214"/>
      <c r="F31" s="600">
        <v>0.125</v>
      </c>
      <c r="H31" s="215" t="str">
        <f t="shared" si="1"/>
        <v>NA</v>
      </c>
      <c r="I31" s="216">
        <f t="shared" si="0"/>
        <v>106.152</v>
      </c>
      <c r="J31" s="217" t="e">
        <f t="shared" si="2"/>
        <v>#VALUE!</v>
      </c>
      <c r="L31" s="215" t="e">
        <f t="shared" si="3"/>
        <v>#VALUE!</v>
      </c>
      <c r="M31" s="217">
        <f t="shared" si="3"/>
        <v>0.25</v>
      </c>
    </row>
    <row r="32" spans="1:13" ht="15.75" x14ac:dyDescent="0.25">
      <c r="A32" s="403">
        <v>10.25</v>
      </c>
      <c r="B32" s="211" t="s">
        <v>272</v>
      </c>
      <c r="C32" s="213">
        <v>106.277</v>
      </c>
      <c r="E32" s="214"/>
      <c r="F32" s="600">
        <v>0.125</v>
      </c>
      <c r="H32" s="215" t="str">
        <f t="shared" si="1"/>
        <v>NA</v>
      </c>
      <c r="I32" s="216">
        <f t="shared" si="0"/>
        <v>106.402</v>
      </c>
      <c r="J32" s="217" t="e">
        <f t="shared" si="2"/>
        <v>#VALUE!</v>
      </c>
      <c r="L32" s="215" t="e">
        <f t="shared" si="3"/>
        <v>#VALUE!</v>
      </c>
      <c r="M32" s="217">
        <f t="shared" si="3"/>
        <v>0.25</v>
      </c>
    </row>
    <row r="33" spans="1:13" ht="15.75" x14ac:dyDescent="0.25">
      <c r="A33" s="403">
        <v>10.375</v>
      </c>
      <c r="B33" s="211" t="s">
        <v>272</v>
      </c>
      <c r="C33" s="213">
        <v>106.527</v>
      </c>
      <c r="E33" s="214"/>
      <c r="F33" s="600">
        <v>0.125</v>
      </c>
      <c r="H33" s="215" t="str">
        <f t="shared" si="1"/>
        <v>NA</v>
      </c>
      <c r="I33" s="216">
        <f t="shared" si="0"/>
        <v>106.652</v>
      </c>
      <c r="J33" s="217" t="e">
        <f t="shared" si="2"/>
        <v>#VALUE!</v>
      </c>
      <c r="L33" s="215" t="e">
        <f t="shared" si="3"/>
        <v>#VALUE!</v>
      </c>
      <c r="M33" s="217">
        <f t="shared" si="3"/>
        <v>0.25</v>
      </c>
    </row>
    <row r="34" spans="1:13" ht="15.75" x14ac:dyDescent="0.25">
      <c r="A34" s="403">
        <v>10.5</v>
      </c>
      <c r="B34" s="211" t="s">
        <v>272</v>
      </c>
      <c r="C34" s="213">
        <v>106.777</v>
      </c>
      <c r="E34" s="214"/>
      <c r="F34" s="600">
        <v>0.125</v>
      </c>
      <c r="H34" s="215" t="str">
        <f t="shared" si="1"/>
        <v>NA</v>
      </c>
      <c r="I34" s="216">
        <f t="shared" si="0"/>
        <v>106.902</v>
      </c>
      <c r="J34" s="217" t="e">
        <f t="shared" si="2"/>
        <v>#VALUE!</v>
      </c>
      <c r="L34" s="215" t="e">
        <f t="shared" si="3"/>
        <v>#VALUE!</v>
      </c>
      <c r="M34" s="217">
        <f t="shared" si="3"/>
        <v>0.25</v>
      </c>
    </row>
    <row r="35" spans="1:13" ht="15.75" x14ac:dyDescent="0.25">
      <c r="A35" s="403">
        <v>10.625</v>
      </c>
      <c r="B35" s="211" t="s">
        <v>272</v>
      </c>
      <c r="C35" s="213">
        <v>107.027</v>
      </c>
      <c r="E35" s="214"/>
      <c r="F35" s="600">
        <v>0.125</v>
      </c>
      <c r="H35" s="215" t="str">
        <f t="shared" si="1"/>
        <v>NA</v>
      </c>
      <c r="I35" s="216">
        <f t="shared" si="0"/>
        <v>107.152</v>
      </c>
      <c r="J35" s="217" t="e">
        <f t="shared" si="2"/>
        <v>#VALUE!</v>
      </c>
      <c r="L35" s="215" t="e">
        <f t="shared" si="3"/>
        <v>#VALUE!</v>
      </c>
      <c r="M35" s="217">
        <f t="shared" si="3"/>
        <v>0.25</v>
      </c>
    </row>
    <row r="36" spans="1:13" ht="15.75" x14ac:dyDescent="0.25">
      <c r="A36" s="403">
        <v>10.75</v>
      </c>
      <c r="B36" s="211" t="s">
        <v>272</v>
      </c>
      <c r="C36" s="213">
        <v>107.277</v>
      </c>
      <c r="E36" s="214"/>
      <c r="F36" s="600">
        <v>0.125</v>
      </c>
      <c r="H36" s="215" t="str">
        <f t="shared" si="1"/>
        <v>NA</v>
      </c>
      <c r="I36" s="216">
        <f t="shared" si="0"/>
        <v>107.402</v>
      </c>
      <c r="J36" s="217" t="e">
        <f t="shared" si="2"/>
        <v>#VALUE!</v>
      </c>
      <c r="L36" s="215" t="e">
        <f t="shared" si="3"/>
        <v>#VALUE!</v>
      </c>
      <c r="M36" s="217">
        <f t="shared" si="3"/>
        <v>0.25</v>
      </c>
    </row>
    <row r="37" spans="1:13" ht="15.75" x14ac:dyDescent="0.25">
      <c r="A37" s="403">
        <v>10.875</v>
      </c>
      <c r="B37" s="211" t="s">
        <v>272</v>
      </c>
      <c r="C37" s="213">
        <v>107.527</v>
      </c>
      <c r="E37" s="214"/>
      <c r="F37" s="600">
        <v>0.125</v>
      </c>
      <c r="H37" s="215" t="str">
        <f t="shared" si="1"/>
        <v>NA</v>
      </c>
      <c r="I37" s="216">
        <f t="shared" si="0"/>
        <v>107.652</v>
      </c>
      <c r="J37" s="217" t="e">
        <f t="shared" si="2"/>
        <v>#VALUE!</v>
      </c>
      <c r="L37" s="215" t="e">
        <f t="shared" si="3"/>
        <v>#VALUE!</v>
      </c>
      <c r="M37" s="217">
        <f t="shared" si="3"/>
        <v>0.25</v>
      </c>
    </row>
    <row r="38" spans="1:13" ht="15.75" x14ac:dyDescent="0.25">
      <c r="A38" s="403">
        <v>11</v>
      </c>
      <c r="B38" s="211" t="s">
        <v>272</v>
      </c>
      <c r="C38" s="213">
        <v>107.777</v>
      </c>
      <c r="E38" s="214"/>
      <c r="F38" s="600">
        <v>0.125</v>
      </c>
      <c r="H38" s="215" t="str">
        <f t="shared" si="1"/>
        <v>NA</v>
      </c>
      <c r="I38" s="216">
        <f t="shared" si="0"/>
        <v>107.902</v>
      </c>
      <c r="J38" s="217" t="e">
        <f t="shared" si="2"/>
        <v>#VALUE!</v>
      </c>
      <c r="L38" s="215" t="e">
        <f t="shared" si="3"/>
        <v>#VALUE!</v>
      </c>
      <c r="M38" s="217">
        <f t="shared" si="3"/>
        <v>0.25</v>
      </c>
    </row>
    <row r="39" spans="1:13" ht="15.75" x14ac:dyDescent="0.25">
      <c r="A39" s="403">
        <v>11.125</v>
      </c>
      <c r="B39" s="211" t="s">
        <v>272</v>
      </c>
      <c r="C39" s="213">
        <v>108.027</v>
      </c>
      <c r="E39" s="214"/>
      <c r="F39" s="600">
        <v>0.125</v>
      </c>
      <c r="H39" s="215" t="str">
        <f t="shared" si="1"/>
        <v>NA</v>
      </c>
      <c r="I39" s="216">
        <f t="shared" si="0"/>
        <v>108.152</v>
      </c>
      <c r="J39" s="217" t="e">
        <f t="shared" si="2"/>
        <v>#VALUE!</v>
      </c>
      <c r="L39" s="215" t="e">
        <f t="shared" si="3"/>
        <v>#VALUE!</v>
      </c>
      <c r="M39" s="217">
        <f t="shared" si="3"/>
        <v>0.25</v>
      </c>
    </row>
    <row r="40" spans="1:13" ht="15.75" x14ac:dyDescent="0.25">
      <c r="A40" s="403">
        <v>11.25</v>
      </c>
      <c r="B40" s="211" t="s">
        <v>272</v>
      </c>
      <c r="C40" s="213">
        <v>108.277</v>
      </c>
      <c r="E40" s="214"/>
      <c r="F40" s="600">
        <v>0.125</v>
      </c>
      <c r="H40" s="215" t="str">
        <f t="shared" si="1"/>
        <v>NA</v>
      </c>
      <c r="I40" s="216">
        <f t="shared" si="0"/>
        <v>108.402</v>
      </c>
      <c r="J40" s="217" t="e">
        <f t="shared" si="2"/>
        <v>#VALUE!</v>
      </c>
      <c r="L40" s="215" t="e">
        <f t="shared" si="3"/>
        <v>#VALUE!</v>
      </c>
      <c r="M40" s="217">
        <f t="shared" si="3"/>
        <v>0.25</v>
      </c>
    </row>
    <row r="41" spans="1:13" ht="15.75" x14ac:dyDescent="0.25">
      <c r="A41" s="403">
        <v>11.375</v>
      </c>
      <c r="B41" s="211" t="s">
        <v>272</v>
      </c>
      <c r="C41" s="213">
        <v>108.527</v>
      </c>
      <c r="E41" s="214"/>
      <c r="F41" s="600">
        <v>0.125</v>
      </c>
      <c r="H41" s="215" t="str">
        <f t="shared" si="1"/>
        <v>NA</v>
      </c>
      <c r="I41" s="216">
        <f t="shared" si="0"/>
        <v>108.652</v>
      </c>
      <c r="J41" s="217" t="e">
        <f t="shared" si="2"/>
        <v>#VALUE!</v>
      </c>
      <c r="L41" s="215" t="e">
        <f t="shared" si="3"/>
        <v>#VALUE!</v>
      </c>
      <c r="M41" s="217">
        <f t="shared" si="3"/>
        <v>0.25</v>
      </c>
    </row>
    <row r="42" spans="1:13" ht="15.75" x14ac:dyDescent="0.25">
      <c r="A42" s="403">
        <v>11.5</v>
      </c>
      <c r="B42" s="211" t="s">
        <v>272</v>
      </c>
      <c r="C42" s="213">
        <v>108.777</v>
      </c>
      <c r="E42" s="214"/>
      <c r="F42" s="600">
        <v>0.125</v>
      </c>
      <c r="H42" s="215" t="str">
        <f t="shared" si="1"/>
        <v>NA</v>
      </c>
      <c r="I42" s="216">
        <f t="shared" si="0"/>
        <v>108.902</v>
      </c>
      <c r="J42" s="217" t="e">
        <f t="shared" si="2"/>
        <v>#VALUE!</v>
      </c>
      <c r="L42" s="215" t="e">
        <f t="shared" si="3"/>
        <v>#VALUE!</v>
      </c>
      <c r="M42" s="217">
        <f t="shared" si="3"/>
        <v>0.25</v>
      </c>
    </row>
    <row r="43" spans="1:13" ht="15.75" x14ac:dyDescent="0.25">
      <c r="A43" s="601"/>
      <c r="B43" s="212"/>
      <c r="C43" s="212"/>
      <c r="E43" s="602"/>
      <c r="F43" s="602"/>
      <c r="H43" s="216"/>
      <c r="I43" s="216"/>
      <c r="J43" s="216"/>
      <c r="L43" s="216"/>
      <c r="M43" s="216"/>
    </row>
    <row r="44" spans="1:13" ht="15.75" x14ac:dyDescent="0.25">
      <c r="A44" s="601"/>
      <c r="B44" s="212"/>
      <c r="C44" s="212"/>
      <c r="E44" s="602"/>
      <c r="F44" s="602"/>
      <c r="H44" s="216"/>
      <c r="I44" s="216"/>
      <c r="J44" s="216"/>
      <c r="L44" s="216"/>
      <c r="M44" s="216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B53A-6BE7-44D1-A4EE-E04BCC594C61}">
  <sheetPr published="0" codeName="Sheet7">
    <tabColor rgb="FF00B050"/>
    <pageSetUpPr fitToPage="1"/>
  </sheetPr>
  <dimension ref="B1:R53"/>
  <sheetViews>
    <sheetView workbookViewId="0">
      <selection activeCell="N25" sqref="N25:Q25"/>
    </sheetView>
  </sheetViews>
  <sheetFormatPr defaultColWidth="8.85546875" defaultRowHeight="18.75" x14ac:dyDescent="0.3"/>
  <cols>
    <col min="1" max="1" width="3.140625" style="603" customWidth="1"/>
    <col min="2" max="2" width="17.140625" style="603" customWidth="1"/>
    <col min="3" max="3" width="16.28515625" style="603" customWidth="1"/>
    <col min="4" max="4" width="1.5703125" style="603" customWidth="1"/>
    <col min="5" max="5" width="23.42578125" style="603" customWidth="1"/>
    <col min="6" max="6" width="22.7109375" style="603" customWidth="1"/>
    <col min="7" max="9" width="9" style="603" bestFit="1" customWidth="1"/>
    <col min="10" max="12" width="9.7109375" style="603" bestFit="1" customWidth="1"/>
    <col min="13" max="13" width="1.5703125" style="603" customWidth="1"/>
    <col min="14" max="18" width="10.7109375" style="603" customWidth="1"/>
    <col min="19" max="16384" width="8.85546875" style="603"/>
  </cols>
  <sheetData>
    <row r="1" spans="2:18" ht="19.5" thickBot="1" x14ac:dyDescent="0.35"/>
    <row r="2" spans="2:18" ht="15" customHeight="1" x14ac:dyDescent="0.3">
      <c r="B2" s="233" t="s">
        <v>0</v>
      </c>
      <c r="C2" s="234"/>
      <c r="D2" s="604"/>
      <c r="E2" s="6" t="s">
        <v>273</v>
      </c>
      <c r="F2" s="6"/>
      <c r="G2" s="6"/>
      <c r="H2" s="6"/>
      <c r="I2" s="6"/>
      <c r="J2" s="6"/>
      <c r="K2" s="6"/>
      <c r="L2" s="6"/>
      <c r="M2" s="605"/>
      <c r="N2" s="606" t="s">
        <v>274</v>
      </c>
      <c r="O2" s="606"/>
      <c r="P2" s="606"/>
      <c r="Q2" s="606"/>
      <c r="R2" s="607"/>
    </row>
    <row r="3" spans="2:18" ht="15" customHeight="1" x14ac:dyDescent="0.3">
      <c r="B3" s="240"/>
      <c r="C3" s="241"/>
      <c r="E3" s="17"/>
      <c r="F3" s="17"/>
      <c r="G3" s="17"/>
      <c r="H3" s="17"/>
      <c r="I3" s="17"/>
      <c r="J3" s="17"/>
      <c r="K3" s="17"/>
      <c r="L3" s="17"/>
      <c r="M3" s="608"/>
      <c r="N3" s="274" t="s">
        <v>275</v>
      </c>
      <c r="O3" s="274"/>
      <c r="P3" s="274"/>
      <c r="Q3" s="275">
        <v>101</v>
      </c>
      <c r="R3" s="276"/>
    </row>
    <row r="4" spans="2:18" ht="15.6" customHeight="1" x14ac:dyDescent="0.3">
      <c r="B4" s="247" t="s">
        <v>3</v>
      </c>
      <c r="C4" s="609">
        <f>Control!$B$1</f>
        <v>45274</v>
      </c>
      <c r="D4" s="608"/>
      <c r="E4" s="610"/>
      <c r="F4" s="610"/>
      <c r="G4" s="610"/>
      <c r="H4" s="610"/>
      <c r="I4" s="610"/>
      <c r="J4" s="610"/>
      <c r="K4" s="610"/>
      <c r="L4" s="610"/>
      <c r="M4" s="608"/>
      <c r="N4" s="611" t="s">
        <v>276</v>
      </c>
      <c r="O4" s="611"/>
      <c r="P4" s="611"/>
      <c r="Q4" s="611" t="s">
        <v>277</v>
      </c>
      <c r="R4" s="612"/>
    </row>
    <row r="5" spans="2:18" x14ac:dyDescent="0.3">
      <c r="B5" s="342" t="s">
        <v>94</v>
      </c>
      <c r="C5" s="343"/>
      <c r="E5" s="343" t="s">
        <v>95</v>
      </c>
      <c r="F5" s="343"/>
      <c r="G5" s="343"/>
      <c r="H5" s="343"/>
      <c r="I5" s="343"/>
      <c r="J5" s="343"/>
      <c r="K5" s="343"/>
      <c r="L5" s="343"/>
      <c r="N5" s="613">
        <v>2.5000000000000001E-3</v>
      </c>
      <c r="O5" s="613"/>
      <c r="P5" s="613"/>
      <c r="Q5" s="613">
        <v>5.0000000000000001E-3</v>
      </c>
      <c r="R5" s="614"/>
    </row>
    <row r="6" spans="2:18" ht="15.75" customHeight="1" x14ac:dyDescent="0.3">
      <c r="B6" s="615" t="s">
        <v>96</v>
      </c>
      <c r="C6" s="616" t="s">
        <v>278</v>
      </c>
      <c r="E6" s="616" t="s">
        <v>99</v>
      </c>
      <c r="F6" s="616" t="s">
        <v>279</v>
      </c>
      <c r="G6" s="617" t="s">
        <v>114</v>
      </c>
      <c r="H6" s="617">
        <v>0.65</v>
      </c>
      <c r="I6" s="617">
        <v>0.70000000000000018</v>
      </c>
      <c r="J6" s="617">
        <v>0.75000000000000022</v>
      </c>
      <c r="K6" s="617">
        <v>0.80000000000000027</v>
      </c>
      <c r="L6" s="617">
        <v>0.85</v>
      </c>
      <c r="N6" s="613">
        <v>5.0000000000000001E-3</v>
      </c>
      <c r="O6" s="613"/>
      <c r="P6" s="613"/>
      <c r="Q6" s="613">
        <v>0.01</v>
      </c>
      <c r="R6" s="614"/>
    </row>
    <row r="7" spans="2:18" ht="15" customHeight="1" x14ac:dyDescent="0.3">
      <c r="B7" s="618">
        <f>'Flex SP 2nd Liens Pricer'!A6</f>
        <v>8.75</v>
      </c>
      <c r="C7" s="266">
        <f>'Flex SP 2nd Liens Pricer'!H6</f>
        <v>97.375</v>
      </c>
      <c r="D7" s="619"/>
      <c r="E7" s="277" t="s">
        <v>102</v>
      </c>
      <c r="F7" s="355" t="s">
        <v>103</v>
      </c>
      <c r="G7" s="279">
        <v>0.625</v>
      </c>
      <c r="H7" s="279">
        <v>0</v>
      </c>
      <c r="I7" s="279">
        <v>-1.5</v>
      </c>
      <c r="J7" s="279">
        <v>-1.7749999999999999</v>
      </c>
      <c r="K7" s="279">
        <v>-3.625</v>
      </c>
      <c r="L7" s="279">
        <v>-5.25</v>
      </c>
      <c r="N7" s="620" t="s">
        <v>280</v>
      </c>
      <c r="O7" s="620"/>
      <c r="P7" s="620"/>
      <c r="Q7" s="620"/>
      <c r="R7" s="621"/>
    </row>
    <row r="8" spans="2:18" ht="15" customHeight="1" x14ac:dyDescent="0.3">
      <c r="B8" s="618">
        <f>'Flex SP 2nd Liens Pricer'!A7</f>
        <v>8.875</v>
      </c>
      <c r="C8" s="266">
        <f>'Flex SP 2nd Liens Pricer'!H7</f>
        <v>97.75</v>
      </c>
      <c r="D8" s="619"/>
      <c r="E8" s="277"/>
      <c r="F8" s="355" t="s">
        <v>22</v>
      </c>
      <c r="G8" s="279">
        <v>0.375</v>
      </c>
      <c r="H8" s="279">
        <v>0.25</v>
      </c>
      <c r="I8" s="279">
        <v>-1.5</v>
      </c>
      <c r="J8" s="279">
        <v>-2.25</v>
      </c>
      <c r="K8" s="279">
        <v>-4.125</v>
      </c>
      <c r="L8" s="279">
        <v>-6.75</v>
      </c>
      <c r="N8" s="622" t="s">
        <v>25</v>
      </c>
      <c r="O8" s="622"/>
      <c r="P8" s="622"/>
      <c r="Q8" s="622"/>
      <c r="R8" s="623"/>
    </row>
    <row r="9" spans="2:18" ht="15" customHeight="1" x14ac:dyDescent="0.3">
      <c r="B9" s="618">
        <f>'Flex SP 2nd Liens Pricer'!A8</f>
        <v>9</v>
      </c>
      <c r="C9" s="266">
        <f>'Flex SP 2nd Liens Pricer'!H8</f>
        <v>98.125</v>
      </c>
      <c r="D9" s="619"/>
      <c r="E9" s="277"/>
      <c r="F9" s="355" t="s">
        <v>24</v>
      </c>
      <c r="G9" s="279">
        <v>0.125</v>
      </c>
      <c r="H9" s="279">
        <v>-0.5</v>
      </c>
      <c r="I9" s="279">
        <v>-2.25</v>
      </c>
      <c r="J9" s="279">
        <v>-3.5</v>
      </c>
      <c r="K9" s="279">
        <v>-5.125</v>
      </c>
      <c r="L9" s="624"/>
      <c r="N9" s="625" t="s">
        <v>27</v>
      </c>
      <c r="O9" s="625"/>
      <c r="P9" s="625"/>
      <c r="Q9" s="626">
        <v>0.125</v>
      </c>
      <c r="R9" s="627"/>
    </row>
    <row r="10" spans="2:18" ht="15" customHeight="1" x14ac:dyDescent="0.3">
      <c r="B10" s="618">
        <f>'Flex SP 2nd Liens Pricer'!A9</f>
        <v>9.125</v>
      </c>
      <c r="C10" s="266">
        <f>'Flex SP 2nd Liens Pricer'!H9</f>
        <v>98.5</v>
      </c>
      <c r="D10" s="619"/>
      <c r="E10" s="277"/>
      <c r="F10" s="355" t="s">
        <v>26</v>
      </c>
      <c r="G10" s="279">
        <v>-0.875</v>
      </c>
      <c r="H10" s="279">
        <v>-1.5</v>
      </c>
      <c r="I10" s="279">
        <v>-3.25</v>
      </c>
      <c r="J10" s="279">
        <v>-4.75</v>
      </c>
      <c r="K10" s="279">
        <v>-5.875</v>
      </c>
      <c r="L10" s="624"/>
      <c r="N10" s="625" t="s">
        <v>29</v>
      </c>
      <c r="O10" s="625"/>
      <c r="P10" s="625"/>
      <c r="Q10" s="625">
        <v>0</v>
      </c>
      <c r="R10" s="628"/>
    </row>
    <row r="11" spans="2:18" ht="15" customHeight="1" x14ac:dyDescent="0.3">
      <c r="B11" s="618">
        <f>'Flex SP 2nd Liens Pricer'!A10</f>
        <v>9.25</v>
      </c>
      <c r="C11" s="266">
        <f>'Flex SP 2nd Liens Pricer'!H10</f>
        <v>98.875</v>
      </c>
      <c r="D11" s="619"/>
      <c r="E11" s="277"/>
      <c r="F11" s="355" t="s">
        <v>28</v>
      </c>
      <c r="G11" s="279">
        <v>-2.125</v>
      </c>
      <c r="H11" s="279">
        <v>-2.5</v>
      </c>
      <c r="I11" s="279">
        <v>-4.5</v>
      </c>
      <c r="J11" s="279">
        <v>-6.75</v>
      </c>
      <c r="K11" s="279">
        <v>-8.125</v>
      </c>
      <c r="L11" s="624"/>
      <c r="N11" s="625" t="s">
        <v>31</v>
      </c>
      <c r="O11" s="625"/>
      <c r="P11" s="625"/>
      <c r="Q11" s="625" t="s">
        <v>272</v>
      </c>
      <c r="R11" s="628"/>
    </row>
    <row r="12" spans="2:18" ht="15" customHeight="1" x14ac:dyDescent="0.3">
      <c r="B12" s="618">
        <f>'Flex SP 2nd Liens Pricer'!A11</f>
        <v>9.375</v>
      </c>
      <c r="C12" s="266">
        <f>'Flex SP 2nd Liens Pricer'!H11</f>
        <v>99.125</v>
      </c>
      <c r="D12" s="619"/>
      <c r="E12" s="343" t="s">
        <v>112</v>
      </c>
      <c r="F12" s="343"/>
      <c r="G12" s="343"/>
      <c r="H12" s="343"/>
      <c r="I12" s="343"/>
      <c r="J12" s="343"/>
      <c r="K12" s="343"/>
      <c r="L12" s="343"/>
      <c r="N12" s="287" t="s">
        <v>281</v>
      </c>
      <c r="O12" s="287"/>
      <c r="P12" s="287"/>
      <c r="Q12" s="287"/>
      <c r="R12" s="288"/>
    </row>
    <row r="13" spans="2:18" ht="15" customHeight="1" x14ac:dyDescent="0.3">
      <c r="B13" s="618">
        <f>'Flex SP 2nd Liens Pricer'!A12</f>
        <v>9.5</v>
      </c>
      <c r="C13" s="266">
        <f>'Flex SP 2nd Liens Pricer'!H12</f>
        <v>99.375</v>
      </c>
      <c r="D13" s="619"/>
      <c r="E13" s="616"/>
      <c r="F13" s="616" t="s">
        <v>279</v>
      </c>
      <c r="G13" s="617">
        <v>0.60000000000000009</v>
      </c>
      <c r="H13" s="617">
        <v>0.65000000000000013</v>
      </c>
      <c r="I13" s="617">
        <v>0.70000000000000018</v>
      </c>
      <c r="J13" s="617">
        <v>0.75000000000000022</v>
      </c>
      <c r="K13" s="617">
        <v>0.80000000000000027</v>
      </c>
      <c r="L13" s="617">
        <v>0.85</v>
      </c>
      <c r="N13" s="287" t="s">
        <v>282</v>
      </c>
      <c r="O13" s="287"/>
      <c r="P13" s="287"/>
      <c r="Q13" s="287"/>
      <c r="R13" s="288"/>
    </row>
    <row r="14" spans="2:18" ht="15" customHeight="1" x14ac:dyDescent="0.3">
      <c r="B14" s="618">
        <f>'Flex SP 2nd Liens Pricer'!A13</f>
        <v>9.625</v>
      </c>
      <c r="C14" s="266">
        <f>'Flex SP 2nd Liens Pricer'!H13</f>
        <v>99.625</v>
      </c>
      <c r="D14" s="619"/>
      <c r="E14" s="277" t="s">
        <v>283</v>
      </c>
      <c r="F14" s="277"/>
      <c r="G14" s="279">
        <v>0.125</v>
      </c>
      <c r="H14" s="279">
        <v>0.125</v>
      </c>
      <c r="I14" s="279">
        <v>0.125</v>
      </c>
      <c r="J14" s="279">
        <v>0.125</v>
      </c>
      <c r="K14" s="279">
        <v>0.125</v>
      </c>
      <c r="L14" s="279">
        <v>0.125</v>
      </c>
      <c r="N14" s="292" t="s">
        <v>33</v>
      </c>
      <c r="O14" s="292"/>
      <c r="P14" s="292"/>
      <c r="Q14" s="292"/>
      <c r="R14" s="293"/>
    </row>
    <row r="15" spans="2:18" ht="15" customHeight="1" x14ac:dyDescent="0.3">
      <c r="B15" s="618">
        <f>'Flex SP 2nd Liens Pricer'!A14</f>
        <v>9.75</v>
      </c>
      <c r="C15" s="266">
        <f>'Flex SP 2nd Liens Pricer'!H14</f>
        <v>99.875</v>
      </c>
      <c r="D15" s="619"/>
      <c r="E15" s="277" t="s">
        <v>284</v>
      </c>
      <c r="F15" s="277"/>
      <c r="G15" s="279">
        <v>-0.25</v>
      </c>
      <c r="H15" s="279">
        <v>-0.25</v>
      </c>
      <c r="I15" s="279">
        <v>-0.375</v>
      </c>
      <c r="J15" s="279">
        <v>-0.375</v>
      </c>
      <c r="K15" s="279">
        <v>-0.5</v>
      </c>
      <c r="L15" s="279">
        <v>-0.5</v>
      </c>
      <c r="N15" s="287" t="s">
        <v>223</v>
      </c>
      <c r="O15" s="287"/>
      <c r="P15" s="287"/>
      <c r="Q15" s="294">
        <v>-0.25</v>
      </c>
      <c r="R15" s="295"/>
    </row>
    <row r="16" spans="2:18" ht="15" customHeight="1" x14ac:dyDescent="0.3">
      <c r="B16" s="618">
        <f>'Flex SP 2nd Liens Pricer'!A15</f>
        <v>9.875</v>
      </c>
      <c r="C16" s="266">
        <f>'Flex SP 2nd Liens Pricer'!H15</f>
        <v>100.125</v>
      </c>
      <c r="D16" s="619"/>
      <c r="E16" s="277" t="s">
        <v>285</v>
      </c>
      <c r="F16" s="277"/>
      <c r="G16" s="279">
        <v>-0.125</v>
      </c>
      <c r="H16" s="279">
        <v>-0.125</v>
      </c>
      <c r="I16" s="279">
        <v>-0.25</v>
      </c>
      <c r="J16" s="279">
        <v>-0.5</v>
      </c>
      <c r="K16" s="279">
        <v>-0.5</v>
      </c>
      <c r="L16" s="279">
        <v>-0.625</v>
      </c>
      <c r="N16" s="287" t="s">
        <v>27</v>
      </c>
      <c r="O16" s="287"/>
      <c r="P16" s="287"/>
      <c r="Q16" s="294">
        <v>-0.375</v>
      </c>
      <c r="R16" s="295"/>
    </row>
    <row r="17" spans="2:18" ht="15" customHeight="1" x14ac:dyDescent="0.3">
      <c r="B17" s="618">
        <f>'Flex SP 2nd Liens Pricer'!A16</f>
        <v>10</v>
      </c>
      <c r="C17" s="266">
        <f>'Flex SP 2nd Liens Pricer'!H16</f>
        <v>100.375</v>
      </c>
      <c r="D17" s="619"/>
      <c r="E17" s="277" t="s">
        <v>286</v>
      </c>
      <c r="F17" s="277"/>
      <c r="G17" s="279">
        <v>-0.625</v>
      </c>
      <c r="H17" s="279">
        <v>-0.625</v>
      </c>
      <c r="I17" s="279">
        <v>-1</v>
      </c>
      <c r="J17" s="279">
        <v>-1</v>
      </c>
      <c r="K17" s="279">
        <v>-1.25</v>
      </c>
      <c r="L17" s="279">
        <v>-1.25</v>
      </c>
      <c r="N17" s="287" t="s">
        <v>35</v>
      </c>
      <c r="O17" s="287"/>
      <c r="P17" s="287"/>
      <c r="Q17" s="294">
        <v>-0.25</v>
      </c>
      <c r="R17" s="295"/>
    </row>
    <row r="18" spans="2:18" ht="15" customHeight="1" x14ac:dyDescent="0.3">
      <c r="B18" s="618">
        <f>'Flex SP 2nd Liens Pricer'!A17</f>
        <v>10.125</v>
      </c>
      <c r="C18" s="266">
        <f>'Flex SP 2nd Liens Pricer'!H17</f>
        <v>100.625</v>
      </c>
      <c r="D18" s="619"/>
      <c r="E18" s="277" t="s">
        <v>287</v>
      </c>
      <c r="F18" s="277"/>
      <c r="G18" s="279">
        <v>-0.5</v>
      </c>
      <c r="H18" s="279">
        <v>-0.5</v>
      </c>
      <c r="I18" s="279">
        <v>-0.5</v>
      </c>
      <c r="J18" s="279">
        <v>-0.5</v>
      </c>
      <c r="K18" s="279">
        <v>-0.5</v>
      </c>
      <c r="L18" s="279">
        <v>-0.5</v>
      </c>
      <c r="N18" s="369" t="s">
        <v>113</v>
      </c>
      <c r="O18" s="369"/>
      <c r="P18" s="369"/>
      <c r="Q18" s="369"/>
      <c r="R18" s="629"/>
    </row>
    <row r="19" spans="2:18" ht="15" customHeight="1" x14ac:dyDescent="0.3">
      <c r="B19" s="618">
        <f>'Flex SP 2nd Liens Pricer'!A18</f>
        <v>10.25</v>
      </c>
      <c r="C19" s="266">
        <f>'Flex SP 2nd Liens Pricer'!H18</f>
        <v>100.875</v>
      </c>
      <c r="D19" s="619"/>
      <c r="E19" s="277" t="s">
        <v>288</v>
      </c>
      <c r="F19" s="277"/>
      <c r="G19" s="279">
        <v>-0.5</v>
      </c>
      <c r="H19" s="279">
        <v>-0.5</v>
      </c>
      <c r="I19" s="279">
        <v>-0.5</v>
      </c>
      <c r="J19" s="279">
        <v>-0.5</v>
      </c>
      <c r="K19" s="279">
        <v>-0.5</v>
      </c>
      <c r="L19" s="279">
        <v>-0.5</v>
      </c>
      <c r="N19" s="630" t="s">
        <v>289</v>
      </c>
      <c r="O19" s="631"/>
      <c r="P19" s="631"/>
      <c r="Q19" s="631"/>
      <c r="R19" s="632"/>
    </row>
    <row r="20" spans="2:18" ht="15" customHeight="1" x14ac:dyDescent="0.3">
      <c r="B20" s="618">
        <f>'Flex SP 2nd Liens Pricer'!A19</f>
        <v>10.375</v>
      </c>
      <c r="C20" s="266">
        <f>'Flex SP 2nd Liens Pricer'!H19</f>
        <v>101.125</v>
      </c>
      <c r="D20" s="619"/>
      <c r="E20" s="277" t="s">
        <v>290</v>
      </c>
      <c r="F20" s="277"/>
      <c r="G20" s="279">
        <v>-0.25</v>
      </c>
      <c r="H20" s="279">
        <v>-0.25</v>
      </c>
      <c r="I20" s="279">
        <v>-0.25</v>
      </c>
      <c r="J20" s="279">
        <v>-0.25</v>
      </c>
      <c r="K20" s="279">
        <v>-0.25</v>
      </c>
      <c r="L20" s="279">
        <v>-0.25</v>
      </c>
      <c r="N20" s="633" t="s">
        <v>130</v>
      </c>
      <c r="O20" s="634"/>
      <c r="P20" s="634"/>
      <c r="Q20" s="634"/>
      <c r="R20" s="635"/>
    </row>
    <row r="21" spans="2:18" ht="15" customHeight="1" x14ac:dyDescent="0.3">
      <c r="B21" s="618">
        <f>'Flex SP 2nd Liens Pricer'!A20</f>
        <v>10.5</v>
      </c>
      <c r="C21" s="266">
        <f>'Flex SP 2nd Liens Pricer'!H20</f>
        <v>101.375</v>
      </c>
      <c r="D21" s="619"/>
      <c r="E21" s="277" t="s">
        <v>291</v>
      </c>
      <c r="F21" s="277"/>
      <c r="G21" s="279">
        <v>-0.25</v>
      </c>
      <c r="H21" s="279">
        <v>-0.25</v>
      </c>
      <c r="I21" s="279">
        <v>-0.25</v>
      </c>
      <c r="J21" s="279">
        <v>-0.25</v>
      </c>
      <c r="K21" s="279">
        <v>-0.375</v>
      </c>
      <c r="L21" s="279">
        <v>-0.375</v>
      </c>
      <c r="N21" s="636"/>
      <c r="O21" s="637"/>
      <c r="P21" s="637"/>
      <c r="Q21" s="637"/>
      <c r="R21" s="638"/>
    </row>
    <row r="22" spans="2:18" ht="15" customHeight="1" x14ac:dyDescent="0.3">
      <c r="B22" s="618">
        <f>'Flex SP 2nd Liens Pricer'!A21</f>
        <v>10.625</v>
      </c>
      <c r="C22" s="266">
        <f>'Flex SP 2nd Liens Pricer'!H21</f>
        <v>101.625</v>
      </c>
      <c r="D22" s="619"/>
      <c r="E22" s="277" t="s">
        <v>292</v>
      </c>
      <c r="F22" s="277"/>
      <c r="G22" s="279">
        <v>0</v>
      </c>
      <c r="H22" s="279">
        <v>0</v>
      </c>
      <c r="I22" s="279">
        <v>0</v>
      </c>
      <c r="J22" s="279">
        <v>0</v>
      </c>
      <c r="K22" s="279">
        <v>0</v>
      </c>
      <c r="L22" s="279">
        <v>0</v>
      </c>
      <c r="N22" s="630" t="s">
        <v>293</v>
      </c>
      <c r="O22" s="631"/>
      <c r="P22" s="631"/>
      <c r="Q22" s="631"/>
      <c r="R22" s="632"/>
    </row>
    <row r="23" spans="2:18" ht="15" customHeight="1" x14ac:dyDescent="0.3">
      <c r="B23" s="618">
        <f>'Flex SP 2nd Liens Pricer'!A22</f>
        <v>10.75</v>
      </c>
      <c r="C23" s="266">
        <f>'Flex SP 2nd Liens Pricer'!H22</f>
        <v>101.875</v>
      </c>
      <c r="D23" s="619"/>
      <c r="E23" s="277" t="s">
        <v>294</v>
      </c>
      <c r="F23" s="277"/>
      <c r="G23" s="279">
        <v>-0.25</v>
      </c>
      <c r="H23" s="279">
        <v>-0.25</v>
      </c>
      <c r="I23" s="279">
        <v>-0.25</v>
      </c>
      <c r="J23" s="279">
        <v>-0.25</v>
      </c>
      <c r="K23" s="279">
        <v>-0.25</v>
      </c>
      <c r="L23" s="279">
        <v>-0.25</v>
      </c>
      <c r="N23" s="639" t="s">
        <v>295</v>
      </c>
      <c r="O23" s="640"/>
      <c r="P23" s="640"/>
      <c r="Q23" s="640"/>
      <c r="R23" s="641"/>
    </row>
    <row r="24" spans="2:18" ht="15" customHeight="1" x14ac:dyDescent="0.3">
      <c r="B24" s="618">
        <f>'Flex SP 2nd Liens Pricer'!A23</f>
        <v>10.875</v>
      </c>
      <c r="C24" s="266">
        <f>'Flex SP 2nd Liens Pricer'!H23</f>
        <v>102.125</v>
      </c>
      <c r="D24" s="619"/>
      <c r="E24" s="277" t="s">
        <v>296</v>
      </c>
      <c r="F24" s="277"/>
      <c r="G24" s="279">
        <v>-0.375</v>
      </c>
      <c r="H24" s="279">
        <v>-0.375</v>
      </c>
      <c r="I24" s="279">
        <v>-0.375</v>
      </c>
      <c r="J24" s="279">
        <v>-0.375</v>
      </c>
      <c r="K24" s="279">
        <v>-0.375</v>
      </c>
      <c r="L24" s="279">
        <v>-0.375</v>
      </c>
      <c r="N24" s="639" t="s">
        <v>297</v>
      </c>
      <c r="O24" s="640"/>
      <c r="P24" s="640"/>
      <c r="Q24" s="640"/>
      <c r="R24" s="641"/>
    </row>
    <row r="25" spans="2:18" ht="15" customHeight="1" x14ac:dyDescent="0.3">
      <c r="B25" s="618">
        <f>'Flex SP 2nd Liens Pricer'!A24</f>
        <v>11</v>
      </c>
      <c r="C25" s="266">
        <f>'Flex SP 2nd Liens Pricer'!H24</f>
        <v>102.375</v>
      </c>
      <c r="D25" s="619"/>
      <c r="E25" s="277" t="s">
        <v>298</v>
      </c>
      <c r="F25" s="277"/>
      <c r="G25" s="279">
        <v>-0.5</v>
      </c>
      <c r="H25" s="279">
        <v>-0.5</v>
      </c>
      <c r="I25" s="279">
        <v>-0.5</v>
      </c>
      <c r="J25" s="279">
        <v>-0.5</v>
      </c>
      <c r="K25" s="279">
        <v>-0.5</v>
      </c>
      <c r="L25" s="279">
        <v>-0.5</v>
      </c>
      <c r="N25" s="630" t="s">
        <v>64</v>
      </c>
      <c r="O25" s="631"/>
      <c r="P25" s="631"/>
      <c r="Q25" s="631"/>
      <c r="R25" s="632"/>
    </row>
    <row r="26" spans="2:18" x14ac:dyDescent="0.3">
      <c r="B26" s="618">
        <f>'Flex SP 2nd Liens Pricer'!A25</f>
        <v>11.125</v>
      </c>
      <c r="C26" s="266">
        <f>'Flex SP 2nd Liens Pricer'!H25</f>
        <v>102.625</v>
      </c>
      <c r="D26" s="619"/>
      <c r="E26" s="642"/>
      <c r="F26" s="643"/>
      <c r="G26" s="644"/>
      <c r="H26" s="644"/>
      <c r="I26" s="644"/>
      <c r="J26" s="644"/>
      <c r="K26" s="644"/>
      <c r="L26" s="645"/>
      <c r="N26" s="646" t="s">
        <v>134</v>
      </c>
      <c r="O26" s="647"/>
      <c r="P26" s="647"/>
      <c r="Q26" s="647"/>
      <c r="R26" s="648"/>
    </row>
    <row r="27" spans="2:18" ht="15" customHeight="1" x14ac:dyDescent="0.3">
      <c r="B27" s="618">
        <f>'Flex SP 2nd Liens Pricer'!A26</f>
        <v>11.25</v>
      </c>
      <c r="C27" s="266">
        <f>'Flex SP 2nd Liens Pricer'!H26</f>
        <v>102.875</v>
      </c>
      <c r="D27" s="619"/>
      <c r="E27" s="649"/>
      <c r="F27" s="650"/>
      <c r="G27" s="651"/>
      <c r="H27" s="651"/>
      <c r="I27" s="651"/>
      <c r="J27" s="651"/>
      <c r="K27" s="651"/>
      <c r="L27" s="652"/>
      <c r="N27" s="630" t="s">
        <v>299</v>
      </c>
      <c r="O27" s="631"/>
      <c r="P27" s="631"/>
      <c r="Q27" s="631"/>
      <c r="R27" s="632"/>
    </row>
    <row r="28" spans="2:18" ht="15" customHeight="1" x14ac:dyDescent="0.3">
      <c r="B28" s="618">
        <f>'Flex SP 2nd Liens Pricer'!A27</f>
        <v>11.375</v>
      </c>
      <c r="C28" s="266">
        <f>'Flex SP 2nd Liens Pricer'!H27</f>
        <v>103.125</v>
      </c>
      <c r="D28" s="619"/>
      <c r="E28" s="649"/>
      <c r="F28" s="650"/>
      <c r="G28" s="651"/>
      <c r="H28" s="651"/>
      <c r="I28" s="651"/>
      <c r="J28" s="651"/>
      <c r="K28" s="651"/>
      <c r="L28" s="652"/>
      <c r="N28" s="646" t="s">
        <v>300</v>
      </c>
      <c r="O28" s="647"/>
      <c r="P28" s="647"/>
      <c r="Q28" s="647"/>
      <c r="R28" s="648"/>
    </row>
    <row r="29" spans="2:18" ht="15" customHeight="1" x14ac:dyDescent="0.3">
      <c r="B29" s="618">
        <f>'Flex SP 2nd Liens Pricer'!A28</f>
        <v>11.5</v>
      </c>
      <c r="C29" s="266">
        <f>'Flex SP 2nd Liens Pricer'!H28</f>
        <v>103.375</v>
      </c>
      <c r="D29" s="619"/>
      <c r="E29" s="649"/>
      <c r="F29" s="650"/>
      <c r="G29" s="651"/>
      <c r="H29" s="651"/>
      <c r="I29" s="651"/>
      <c r="J29" s="651"/>
      <c r="K29" s="651"/>
      <c r="L29" s="652"/>
      <c r="N29" s="630" t="s">
        <v>301</v>
      </c>
      <c r="O29" s="631"/>
      <c r="P29" s="631"/>
      <c r="Q29" s="631"/>
      <c r="R29" s="632"/>
    </row>
    <row r="30" spans="2:18" ht="15" customHeight="1" x14ac:dyDescent="0.3">
      <c r="B30" s="618">
        <f>'Flex SP 2nd Liens Pricer'!A29</f>
        <v>11.625</v>
      </c>
      <c r="C30" s="266">
        <f>'Flex SP 2nd Liens Pricer'!H29</f>
        <v>103.625</v>
      </c>
      <c r="D30" s="619"/>
      <c r="E30" s="649"/>
      <c r="F30" s="650"/>
      <c r="G30" s="653"/>
      <c r="H30" s="651"/>
      <c r="I30" s="651"/>
      <c r="J30" s="651"/>
      <c r="K30" s="651"/>
      <c r="L30" s="652"/>
      <c r="N30" s="646" t="s">
        <v>302</v>
      </c>
      <c r="O30" s="647"/>
      <c r="P30" s="647"/>
      <c r="Q30" s="647"/>
      <c r="R30" s="648"/>
    </row>
    <row r="31" spans="2:18" x14ac:dyDescent="0.3">
      <c r="B31" s="618">
        <f>'Flex SP 2nd Liens Pricer'!A30</f>
        <v>11.75</v>
      </c>
      <c r="C31" s="266">
        <f>'Flex SP 2nd Liens Pricer'!H30</f>
        <v>103.875</v>
      </c>
      <c r="D31" s="619"/>
      <c r="E31" s="649"/>
      <c r="F31" s="650"/>
      <c r="G31" s="651"/>
      <c r="H31" s="651"/>
      <c r="I31" s="651"/>
      <c r="J31" s="651"/>
      <c r="K31" s="651"/>
      <c r="L31" s="652"/>
      <c r="N31" s="630" t="s">
        <v>303</v>
      </c>
      <c r="O31" s="631"/>
      <c r="P31" s="631"/>
      <c r="Q31" s="631"/>
      <c r="R31" s="632"/>
    </row>
    <row r="32" spans="2:18" ht="15" customHeight="1" x14ac:dyDescent="0.3">
      <c r="B32" s="618">
        <f>'Flex SP 2nd Liens Pricer'!A31</f>
        <v>11.875</v>
      </c>
      <c r="C32" s="266">
        <f>'Flex SP 2nd Liens Pricer'!H31</f>
        <v>104.125</v>
      </c>
      <c r="D32" s="619"/>
      <c r="E32" s="649"/>
      <c r="F32" s="650"/>
      <c r="G32" s="651"/>
      <c r="H32" s="651"/>
      <c r="I32" s="651"/>
      <c r="J32" s="651"/>
      <c r="K32" s="651"/>
      <c r="L32" s="652"/>
      <c r="N32" s="654" t="s">
        <v>304</v>
      </c>
      <c r="O32" s="655"/>
      <c r="P32" s="655"/>
      <c r="Q32" s="655"/>
      <c r="R32" s="656"/>
    </row>
    <row r="33" spans="2:18" x14ac:dyDescent="0.3">
      <c r="B33" s="618">
        <f>'Flex SP 2nd Liens Pricer'!A32</f>
        <v>12</v>
      </c>
      <c r="C33" s="266">
        <f>'Flex SP 2nd Liens Pricer'!H32</f>
        <v>104.375</v>
      </c>
      <c r="D33" s="619"/>
      <c r="E33" s="649"/>
      <c r="F33" s="650"/>
      <c r="G33" s="651"/>
      <c r="H33" s="651"/>
      <c r="I33" s="651"/>
      <c r="J33" s="651"/>
      <c r="K33" s="651"/>
      <c r="L33" s="652"/>
      <c r="N33" s="657" t="s">
        <v>305</v>
      </c>
      <c r="O33" s="316"/>
      <c r="P33" s="316"/>
      <c r="Q33" s="316"/>
      <c r="R33" s="317"/>
    </row>
    <row r="34" spans="2:18" x14ac:dyDescent="0.3">
      <c r="B34" s="618">
        <f>'Flex SP 2nd Liens Pricer'!A33</f>
        <v>12.125</v>
      </c>
      <c r="C34" s="266">
        <f>'Flex SP 2nd Liens Pricer'!H33</f>
        <v>104.625</v>
      </c>
      <c r="E34" s="649"/>
      <c r="F34" s="650"/>
      <c r="G34" s="651"/>
      <c r="H34" s="651"/>
      <c r="I34" s="651"/>
      <c r="J34" s="651"/>
      <c r="K34" s="651"/>
      <c r="L34" s="652"/>
      <c r="N34" s="657" t="s">
        <v>306</v>
      </c>
      <c r="O34" s="316"/>
      <c r="P34" s="316"/>
      <c r="Q34" s="316"/>
      <c r="R34" s="317"/>
    </row>
    <row r="35" spans="2:18" ht="15" customHeight="1" x14ac:dyDescent="0.3">
      <c r="B35" s="618">
        <f>'Flex SP 2nd Liens Pricer'!A34</f>
        <v>12.25</v>
      </c>
      <c r="C35" s="266">
        <f>'Flex SP 2nd Liens Pricer'!H34</f>
        <v>104.875</v>
      </c>
      <c r="E35" s="658"/>
      <c r="F35" s="659"/>
      <c r="G35" s="659"/>
      <c r="H35" s="659"/>
      <c r="I35" s="659"/>
      <c r="J35" s="659"/>
      <c r="K35" s="659"/>
      <c r="L35" s="660"/>
      <c r="N35" s="657" t="s">
        <v>307</v>
      </c>
      <c r="O35" s="316"/>
      <c r="P35" s="316"/>
      <c r="Q35" s="316"/>
      <c r="R35" s="317"/>
    </row>
    <row r="36" spans="2:18" ht="20.45" customHeight="1" x14ac:dyDescent="0.3">
      <c r="B36" s="618">
        <f>'Flex SP 2nd Liens Pricer'!A35</f>
        <v>12.375</v>
      </c>
      <c r="C36" s="266">
        <f>'Flex SP 2nd Liens Pricer'!H35</f>
        <v>105.125</v>
      </c>
      <c r="E36" s="658" t="s">
        <v>41</v>
      </c>
      <c r="F36" s="659"/>
      <c r="G36" s="659"/>
      <c r="H36" s="659"/>
      <c r="I36" s="659"/>
      <c r="J36" s="659"/>
      <c r="K36" s="659"/>
      <c r="L36" s="660"/>
      <c r="N36" s="657" t="s">
        <v>308</v>
      </c>
      <c r="O36" s="316"/>
      <c r="P36" s="316"/>
      <c r="Q36" s="316"/>
      <c r="R36" s="317"/>
    </row>
    <row r="37" spans="2:18" ht="15" customHeight="1" x14ac:dyDescent="0.3">
      <c r="B37" s="618">
        <f>'Flex SP 2nd Liens Pricer'!A36</f>
        <v>12.5</v>
      </c>
      <c r="C37" s="266">
        <f>'Flex SP 2nd Liens Pricer'!H36</f>
        <v>105.375</v>
      </c>
      <c r="E37" s="658" t="s">
        <v>43</v>
      </c>
      <c r="F37" s="659"/>
      <c r="G37" s="659"/>
      <c r="H37" s="659"/>
      <c r="I37" s="659"/>
      <c r="J37" s="659"/>
      <c r="K37" s="659"/>
      <c r="L37" s="660"/>
      <c r="N37" s="657" t="s">
        <v>309</v>
      </c>
      <c r="O37" s="316"/>
      <c r="P37" s="316"/>
      <c r="Q37" s="316"/>
      <c r="R37" s="317"/>
    </row>
    <row r="38" spans="2:18" x14ac:dyDescent="0.3">
      <c r="B38" s="618">
        <f>'Flex SP 2nd Liens Pricer'!A37</f>
        <v>12.625</v>
      </c>
      <c r="C38" s="266">
        <f>'Flex SP 2nd Liens Pricer'!H37</f>
        <v>105.625</v>
      </c>
      <c r="E38" s="658" t="s">
        <v>45</v>
      </c>
      <c r="F38" s="659"/>
      <c r="G38" s="659"/>
      <c r="H38" s="659"/>
      <c r="I38" s="659"/>
      <c r="J38" s="659"/>
      <c r="K38" s="659"/>
      <c r="L38" s="660"/>
      <c r="N38" s="661" t="s">
        <v>310</v>
      </c>
      <c r="O38" s="662"/>
      <c r="P38" s="662"/>
      <c r="Q38" s="662"/>
      <c r="R38" s="663"/>
    </row>
    <row r="39" spans="2:18" x14ac:dyDescent="0.3">
      <c r="B39" s="618">
        <f>'Flex SP 2nd Liens Pricer'!A38</f>
        <v>12.75</v>
      </c>
      <c r="C39" s="266">
        <f>'Flex SP 2nd Liens Pricer'!H38</f>
        <v>105.875</v>
      </c>
      <c r="E39" s="658" t="s">
        <v>311</v>
      </c>
      <c r="F39" s="659"/>
      <c r="G39" s="659"/>
      <c r="H39" s="659"/>
      <c r="I39" s="659"/>
      <c r="J39" s="659"/>
      <c r="K39" s="659"/>
      <c r="L39" s="660"/>
      <c r="N39" s="630" t="s">
        <v>70</v>
      </c>
      <c r="O39" s="631"/>
      <c r="P39" s="631"/>
      <c r="Q39" s="631"/>
      <c r="R39" s="632"/>
    </row>
    <row r="40" spans="2:18" x14ac:dyDescent="0.3">
      <c r="B40" s="618">
        <f>'Flex SP 2nd Liens Pricer'!A39</f>
        <v>12.875</v>
      </c>
      <c r="C40" s="266">
        <f>'Flex SP 2nd Liens Pricer'!H39</f>
        <v>106.125</v>
      </c>
      <c r="E40" s="658" t="s">
        <v>312</v>
      </c>
      <c r="F40" s="659"/>
      <c r="G40" s="659"/>
      <c r="H40" s="659"/>
      <c r="I40" s="659"/>
      <c r="J40" s="659"/>
      <c r="K40" s="659"/>
      <c r="L40" s="660"/>
      <c r="N40" s="654" t="s">
        <v>142</v>
      </c>
      <c r="O40" s="655"/>
      <c r="P40" s="655"/>
      <c r="Q40" s="655"/>
      <c r="R40" s="656"/>
    </row>
    <row r="41" spans="2:18" ht="19.5" thickBot="1" x14ac:dyDescent="0.35">
      <c r="B41" s="618">
        <f>'Flex SP 2nd Liens Pricer'!A40</f>
        <v>13</v>
      </c>
      <c r="C41" s="266">
        <f>'Flex SP 2nd Liens Pricer'!H40</f>
        <v>106.375</v>
      </c>
      <c r="E41" s="658" t="s">
        <v>52</v>
      </c>
      <c r="F41" s="659"/>
      <c r="G41" s="659"/>
      <c r="H41" s="659"/>
      <c r="I41" s="659"/>
      <c r="J41" s="659"/>
      <c r="K41" s="659"/>
      <c r="L41" s="660"/>
      <c r="N41" s="657" t="s">
        <v>76</v>
      </c>
      <c r="O41" s="316"/>
      <c r="P41" s="316"/>
      <c r="Q41" s="316"/>
      <c r="R41" s="317"/>
    </row>
    <row r="42" spans="2:18" ht="18.75" customHeight="1" x14ac:dyDescent="0.3">
      <c r="B42" s="618">
        <f>'Flex SP 2nd Liens Pricer'!A41</f>
        <v>13.125</v>
      </c>
      <c r="C42" s="664">
        <f>'Flex SP 2nd Liens Pricer'!H41</f>
        <v>106.625</v>
      </c>
      <c r="D42" s="665" t="s">
        <v>313</v>
      </c>
      <c r="E42" s="666"/>
      <c r="F42" s="666"/>
      <c r="G42" s="666"/>
      <c r="H42" s="666"/>
      <c r="I42" s="666"/>
      <c r="J42" s="666"/>
      <c r="K42" s="666"/>
      <c r="L42" s="666"/>
      <c r="M42" s="667"/>
      <c r="N42" s="668" t="s">
        <v>45</v>
      </c>
      <c r="O42" s="668"/>
      <c r="P42" s="668"/>
      <c r="Q42" s="668"/>
      <c r="R42" s="669"/>
    </row>
    <row r="43" spans="2:18" ht="20.45" customHeight="1" thickBot="1" x14ac:dyDescent="0.35">
      <c r="B43" s="618">
        <f>'Flex SP 2nd Liens Pricer'!A42</f>
        <v>13.25</v>
      </c>
      <c r="C43" s="664">
        <f>'Flex SP 2nd Liens Pricer'!H42</f>
        <v>106.875</v>
      </c>
      <c r="D43" s="670"/>
      <c r="E43" s="671"/>
      <c r="F43" s="671"/>
      <c r="G43" s="671"/>
      <c r="H43" s="671"/>
      <c r="I43" s="671"/>
      <c r="J43" s="671"/>
      <c r="K43" s="671"/>
      <c r="L43" s="671"/>
      <c r="M43" s="672"/>
      <c r="N43" s="673" t="s">
        <v>314</v>
      </c>
      <c r="O43" s="673"/>
      <c r="P43" s="673"/>
      <c r="Q43" s="673"/>
      <c r="R43" s="674"/>
    </row>
    <row r="44" spans="2:18" x14ac:dyDescent="0.3">
      <c r="B44" s="618">
        <f>'Flex SP 2nd Liens Pricer'!A43</f>
        <v>13.375</v>
      </c>
      <c r="C44" s="664">
        <f>'Flex SP 2nd Liens Pricer'!H43</f>
        <v>107.125</v>
      </c>
      <c r="D44" s="670"/>
      <c r="E44" s="671"/>
      <c r="F44" s="671"/>
      <c r="G44" s="671"/>
      <c r="H44" s="671"/>
      <c r="I44" s="671"/>
      <c r="J44" s="671"/>
      <c r="K44" s="671"/>
      <c r="L44" s="671"/>
      <c r="M44" s="672"/>
      <c r="N44" s="244"/>
      <c r="O44" s="675"/>
      <c r="P44" s="675"/>
      <c r="Q44" s="675"/>
      <c r="R44" s="676"/>
    </row>
    <row r="45" spans="2:18" x14ac:dyDescent="0.3">
      <c r="B45" s="618">
        <f>'Flex SP 2nd Liens Pricer'!A44</f>
        <v>13.5</v>
      </c>
      <c r="C45" s="664">
        <f>'Flex SP 2nd Liens Pricer'!H44</f>
        <v>107.375</v>
      </c>
      <c r="D45" s="670"/>
      <c r="E45" s="671"/>
      <c r="F45" s="671"/>
      <c r="G45" s="671"/>
      <c r="H45" s="671"/>
      <c r="I45" s="671"/>
      <c r="J45" s="671"/>
      <c r="K45" s="671"/>
      <c r="L45" s="671"/>
      <c r="M45" s="672"/>
      <c r="N45" s="244"/>
      <c r="O45" s="677"/>
      <c r="P45" s="675"/>
      <c r="Q45" s="675"/>
      <c r="R45" s="676"/>
    </row>
    <row r="46" spans="2:18" x14ac:dyDescent="0.3">
      <c r="B46" s="618">
        <f>'Flex SP 2nd Liens Pricer'!A45</f>
        <v>13.625</v>
      </c>
      <c r="C46" s="664">
        <f>'Flex SP 2nd Liens Pricer'!H45</f>
        <v>107.625</v>
      </c>
      <c r="D46" s="670"/>
      <c r="E46" s="671"/>
      <c r="F46" s="671"/>
      <c r="G46" s="671"/>
      <c r="H46" s="671"/>
      <c r="I46" s="671"/>
      <c r="J46" s="671"/>
      <c r="K46" s="671"/>
      <c r="L46" s="671"/>
      <c r="M46" s="672"/>
      <c r="N46" s="675"/>
      <c r="O46" s="675"/>
      <c r="P46" s="675"/>
      <c r="Q46" s="675"/>
      <c r="R46" s="676"/>
    </row>
    <row r="47" spans="2:18" x14ac:dyDescent="0.3">
      <c r="B47" s="618">
        <f>'Flex SP 2nd Liens Pricer'!A46</f>
        <v>13.75</v>
      </c>
      <c r="C47" s="664">
        <f>'Flex SP 2nd Liens Pricer'!H46</f>
        <v>107.875</v>
      </c>
      <c r="D47" s="670"/>
      <c r="E47" s="671"/>
      <c r="F47" s="671"/>
      <c r="G47" s="671"/>
      <c r="H47" s="671"/>
      <c r="I47" s="671"/>
      <c r="J47" s="671"/>
      <c r="K47" s="671"/>
      <c r="L47" s="671"/>
      <c r="M47" s="672"/>
      <c r="N47" s="675"/>
      <c r="O47" s="675"/>
      <c r="P47" s="675"/>
      <c r="Q47" s="675"/>
      <c r="R47" s="676"/>
    </row>
    <row r="48" spans="2:18" x14ac:dyDescent="0.3">
      <c r="B48" s="618">
        <f>'Flex SP 2nd Liens Pricer'!A47</f>
        <v>13.875</v>
      </c>
      <c r="C48" s="664">
        <f>'Flex SP 2nd Liens Pricer'!H47</f>
        <v>108.125</v>
      </c>
      <c r="D48" s="670"/>
      <c r="E48" s="671"/>
      <c r="F48" s="671"/>
      <c r="G48" s="671"/>
      <c r="H48" s="671"/>
      <c r="I48" s="671"/>
      <c r="J48" s="671"/>
      <c r="K48" s="671"/>
      <c r="L48" s="671"/>
      <c r="M48" s="672"/>
      <c r="N48" s="675"/>
      <c r="O48" s="675"/>
      <c r="P48" s="675"/>
      <c r="Q48" s="675"/>
      <c r="R48" s="676"/>
    </row>
    <row r="49" spans="2:18" x14ac:dyDescent="0.3">
      <c r="B49" s="618">
        <f>'Flex SP 2nd Liens Pricer'!A48</f>
        <v>14</v>
      </c>
      <c r="C49" s="664">
        <f>'Flex SP 2nd Liens Pricer'!H48</f>
        <v>108.375</v>
      </c>
      <c r="D49" s="670"/>
      <c r="E49" s="671"/>
      <c r="F49" s="671"/>
      <c r="G49" s="671"/>
      <c r="H49" s="671"/>
      <c r="I49" s="671"/>
      <c r="J49" s="671"/>
      <c r="K49" s="671"/>
      <c r="L49" s="671"/>
      <c r="M49" s="672"/>
      <c r="N49" s="675"/>
      <c r="O49" s="675"/>
      <c r="P49" s="675"/>
      <c r="Q49" s="675"/>
      <c r="R49" s="676"/>
    </row>
    <row r="50" spans="2:18" x14ac:dyDescent="0.3">
      <c r="B50" s="618">
        <f>'Flex SP 2nd Liens Pricer'!A49</f>
        <v>14.125</v>
      </c>
      <c r="C50" s="664">
        <f>'Flex SP 2nd Liens Pricer'!H49</f>
        <v>108.625</v>
      </c>
      <c r="D50" s="670"/>
      <c r="E50" s="671"/>
      <c r="F50" s="671"/>
      <c r="G50" s="671"/>
      <c r="H50" s="671"/>
      <c r="I50" s="671"/>
      <c r="J50" s="671"/>
      <c r="K50" s="671"/>
      <c r="L50" s="671"/>
      <c r="M50" s="672"/>
      <c r="N50" s="675"/>
      <c r="O50" s="675"/>
      <c r="P50" s="675"/>
      <c r="Q50" s="675"/>
      <c r="R50" s="676"/>
    </row>
    <row r="51" spans="2:18" x14ac:dyDescent="0.3">
      <c r="B51" s="618">
        <f>'Flex SP 2nd Liens Pricer'!A50</f>
        <v>14.25</v>
      </c>
      <c r="C51" s="664">
        <f>'Flex SP 2nd Liens Pricer'!H50</f>
        <v>108.875</v>
      </c>
      <c r="D51" s="670"/>
      <c r="E51" s="671"/>
      <c r="F51" s="671"/>
      <c r="G51" s="671"/>
      <c r="H51" s="671"/>
      <c r="I51" s="671"/>
      <c r="J51" s="671"/>
      <c r="K51" s="671"/>
      <c r="L51" s="671"/>
      <c r="M51" s="672"/>
      <c r="N51" s="675"/>
      <c r="O51" s="675"/>
      <c r="P51" s="675"/>
      <c r="Q51" s="675"/>
      <c r="R51" s="676"/>
    </row>
    <row r="52" spans="2:18" x14ac:dyDescent="0.3">
      <c r="B52" s="678" t="s">
        <v>315</v>
      </c>
      <c r="C52" s="679">
        <v>98</v>
      </c>
      <c r="D52" s="670"/>
      <c r="E52" s="671"/>
      <c r="F52" s="671"/>
      <c r="G52" s="671"/>
      <c r="H52" s="671"/>
      <c r="I52" s="671"/>
      <c r="J52" s="671"/>
      <c r="K52" s="671"/>
      <c r="L52" s="671"/>
      <c r="M52" s="672"/>
      <c r="N52" s="675"/>
      <c r="O52" s="675"/>
      <c r="P52" s="675"/>
      <c r="Q52" s="675"/>
      <c r="R52" s="676"/>
    </row>
    <row r="53" spans="2:18" ht="19.5" thickBot="1" x14ac:dyDescent="0.35">
      <c r="B53" s="680" t="s">
        <v>251</v>
      </c>
      <c r="C53" s="681">
        <v>101</v>
      </c>
      <c r="D53" s="682"/>
      <c r="E53" s="683"/>
      <c r="F53" s="683"/>
      <c r="G53" s="683"/>
      <c r="H53" s="683"/>
      <c r="I53" s="683"/>
      <c r="J53" s="683"/>
      <c r="K53" s="683"/>
      <c r="L53" s="683"/>
      <c r="M53" s="684"/>
      <c r="N53" s="685"/>
      <c r="O53" s="685"/>
      <c r="P53" s="685"/>
      <c r="Q53" s="685"/>
      <c r="R53" s="686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B234D-2FFF-4727-A36E-467D7B6D3379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87"/>
    <col min="12" max="12" width="9.7109375" bestFit="1" customWidth="1"/>
  </cols>
  <sheetData>
    <row r="1" spans="1:18" x14ac:dyDescent="0.25">
      <c r="A1" s="195"/>
      <c r="B1" t="s">
        <v>86</v>
      </c>
      <c r="C1"/>
      <c r="D1"/>
      <c r="L1" s="196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200"/>
      <c r="K4" s="198" t="s">
        <v>91</v>
      </c>
      <c r="L4" s="200"/>
      <c r="O4" s="202"/>
      <c r="P4" s="202"/>
      <c r="Q4" s="202"/>
      <c r="R4" s="202"/>
    </row>
    <row r="5" spans="1:18" ht="18" thickBot="1" x14ac:dyDescent="0.3">
      <c r="A5" s="402" t="s">
        <v>4</v>
      </c>
      <c r="B5" s="203" t="s">
        <v>278</v>
      </c>
      <c r="C5" s="205" t="s">
        <v>18</v>
      </c>
      <c r="D5"/>
      <c r="E5" s="203" t="s">
        <v>278</v>
      </c>
      <c r="F5" s="205" t="s">
        <v>18</v>
      </c>
      <c r="H5" s="203" t="s">
        <v>278</v>
      </c>
      <c r="I5" s="205" t="s">
        <v>18</v>
      </c>
      <c r="K5" s="203" t="s">
        <v>278</v>
      </c>
      <c r="L5" s="205" t="s">
        <v>18</v>
      </c>
      <c r="O5" s="209"/>
      <c r="P5" s="209"/>
      <c r="Q5" s="209"/>
      <c r="R5" s="209"/>
    </row>
    <row r="6" spans="1:18" ht="15.75" x14ac:dyDescent="0.25">
      <c r="A6" s="403">
        <v>8.75</v>
      </c>
      <c r="B6" s="211">
        <v>97.375</v>
      </c>
      <c r="C6" s="213"/>
      <c r="D6"/>
      <c r="E6" s="214"/>
      <c r="F6" s="600"/>
      <c r="H6" s="215">
        <f t="shared" ref="H6:H50" si="0">E6+B6</f>
        <v>97.375</v>
      </c>
      <c r="I6" s="217"/>
      <c r="K6" s="218"/>
      <c r="L6" s="406"/>
    </row>
    <row r="7" spans="1:18" ht="15.75" x14ac:dyDescent="0.25">
      <c r="A7" s="403">
        <v>8.875</v>
      </c>
      <c r="B7" s="211">
        <v>97.75</v>
      </c>
      <c r="C7" s="213"/>
      <c r="D7"/>
      <c r="E7" s="214"/>
      <c r="F7" s="600"/>
      <c r="H7" s="215">
        <f t="shared" si="0"/>
        <v>97.75</v>
      </c>
      <c r="I7" s="217"/>
      <c r="K7" s="215">
        <f>H7-H6</f>
        <v>0.375</v>
      </c>
      <c r="L7" s="217"/>
    </row>
    <row r="8" spans="1:18" ht="15.75" x14ac:dyDescent="0.25">
      <c r="A8" s="403">
        <v>9</v>
      </c>
      <c r="B8" s="211">
        <v>98.125</v>
      </c>
      <c r="C8" s="213"/>
      <c r="D8"/>
      <c r="E8" s="214"/>
      <c r="F8" s="600"/>
      <c r="H8" s="215">
        <f t="shared" si="0"/>
        <v>98.125</v>
      </c>
      <c r="I8" s="217"/>
      <c r="K8" s="215">
        <f t="shared" ref="K8:K50" si="1">H8-H7</f>
        <v>0.375</v>
      </c>
      <c r="L8" s="217"/>
    </row>
    <row r="9" spans="1:18" ht="15.75" x14ac:dyDescent="0.25">
      <c r="A9" s="403">
        <v>9.125</v>
      </c>
      <c r="B9" s="211">
        <v>98.5</v>
      </c>
      <c r="C9" s="213"/>
      <c r="D9"/>
      <c r="E9" s="214"/>
      <c r="F9" s="600"/>
      <c r="H9" s="215">
        <f t="shared" si="0"/>
        <v>98.5</v>
      </c>
      <c r="I9" s="217"/>
      <c r="K9" s="215">
        <f t="shared" si="1"/>
        <v>0.375</v>
      </c>
      <c r="L9" s="217"/>
    </row>
    <row r="10" spans="1:18" ht="15.75" x14ac:dyDescent="0.25">
      <c r="A10" s="403">
        <v>9.25</v>
      </c>
      <c r="B10" s="211">
        <v>98.875</v>
      </c>
      <c r="C10" s="213"/>
      <c r="D10"/>
      <c r="E10" s="214"/>
      <c r="F10" s="600"/>
      <c r="H10" s="215">
        <f t="shared" si="0"/>
        <v>98.875</v>
      </c>
      <c r="I10" s="217"/>
      <c r="K10" s="215">
        <f t="shared" si="1"/>
        <v>0.375</v>
      </c>
      <c r="L10" s="217"/>
    </row>
    <row r="11" spans="1:18" ht="15.75" x14ac:dyDescent="0.25">
      <c r="A11" s="403">
        <v>9.375</v>
      </c>
      <c r="B11" s="211">
        <v>99.125</v>
      </c>
      <c r="C11" s="213"/>
      <c r="D11"/>
      <c r="E11" s="214"/>
      <c r="F11" s="600"/>
      <c r="H11" s="215">
        <f t="shared" si="0"/>
        <v>99.125</v>
      </c>
      <c r="I11" s="217"/>
      <c r="K11" s="215">
        <f t="shared" si="1"/>
        <v>0.25</v>
      </c>
      <c r="L11" s="217"/>
    </row>
    <row r="12" spans="1:18" ht="15.75" x14ac:dyDescent="0.25">
      <c r="A12" s="403">
        <v>9.5</v>
      </c>
      <c r="B12" s="211">
        <v>99.375</v>
      </c>
      <c r="C12" s="213"/>
      <c r="D12"/>
      <c r="E12" s="214"/>
      <c r="F12" s="600"/>
      <c r="H12" s="215">
        <f t="shared" si="0"/>
        <v>99.375</v>
      </c>
      <c r="I12" s="217"/>
      <c r="K12" s="215">
        <f t="shared" si="1"/>
        <v>0.25</v>
      </c>
      <c r="L12" s="217"/>
    </row>
    <row r="13" spans="1:18" ht="15.75" x14ac:dyDescent="0.25">
      <c r="A13" s="403">
        <v>9.625</v>
      </c>
      <c r="B13" s="211">
        <v>99.625</v>
      </c>
      <c r="C13" s="213"/>
      <c r="D13"/>
      <c r="E13" s="214"/>
      <c r="F13" s="600"/>
      <c r="H13" s="215">
        <f t="shared" si="0"/>
        <v>99.625</v>
      </c>
      <c r="I13" s="217"/>
      <c r="K13" s="215">
        <f t="shared" si="1"/>
        <v>0.25</v>
      </c>
      <c r="L13" s="217"/>
    </row>
    <row r="14" spans="1:18" ht="15.75" x14ac:dyDescent="0.25">
      <c r="A14" s="403">
        <v>9.75</v>
      </c>
      <c r="B14" s="211">
        <v>99.875</v>
      </c>
      <c r="C14" s="213"/>
      <c r="D14"/>
      <c r="E14" s="214"/>
      <c r="F14" s="600"/>
      <c r="H14" s="215">
        <f t="shared" si="0"/>
        <v>99.875</v>
      </c>
      <c r="I14" s="217"/>
      <c r="K14" s="215">
        <f t="shared" si="1"/>
        <v>0.25</v>
      </c>
      <c r="L14" s="217"/>
    </row>
    <row r="15" spans="1:18" ht="15.75" x14ac:dyDescent="0.25">
      <c r="A15" s="403">
        <v>9.875</v>
      </c>
      <c r="B15" s="211">
        <v>100.125</v>
      </c>
      <c r="C15" s="213"/>
      <c r="D15"/>
      <c r="E15" s="214"/>
      <c r="F15" s="600"/>
      <c r="H15" s="215">
        <f t="shared" si="0"/>
        <v>100.125</v>
      </c>
      <c r="I15" s="217"/>
      <c r="K15" s="215">
        <f t="shared" si="1"/>
        <v>0.25</v>
      </c>
      <c r="L15" s="217"/>
    </row>
    <row r="16" spans="1:18" ht="15.75" x14ac:dyDescent="0.25">
      <c r="A16" s="403">
        <v>10</v>
      </c>
      <c r="B16" s="211">
        <v>100.375</v>
      </c>
      <c r="C16" s="213"/>
      <c r="D16"/>
      <c r="E16" s="214"/>
      <c r="F16" s="600"/>
      <c r="H16" s="215">
        <f t="shared" si="0"/>
        <v>100.375</v>
      </c>
      <c r="I16" s="217"/>
      <c r="K16" s="215">
        <f t="shared" si="1"/>
        <v>0.25</v>
      </c>
      <c r="L16" s="217"/>
    </row>
    <row r="17" spans="1:12" ht="15.75" x14ac:dyDescent="0.25">
      <c r="A17" s="403">
        <v>10.125</v>
      </c>
      <c r="B17" s="211">
        <v>100.625</v>
      </c>
      <c r="C17" s="213"/>
      <c r="D17"/>
      <c r="E17" s="214"/>
      <c r="F17" s="600"/>
      <c r="H17" s="215">
        <f t="shared" si="0"/>
        <v>100.625</v>
      </c>
      <c r="I17" s="217"/>
      <c r="K17" s="215">
        <f t="shared" si="1"/>
        <v>0.25</v>
      </c>
      <c r="L17" s="217"/>
    </row>
    <row r="18" spans="1:12" ht="15.75" x14ac:dyDescent="0.25">
      <c r="A18" s="403">
        <v>10.25</v>
      </c>
      <c r="B18" s="211">
        <v>100.875</v>
      </c>
      <c r="C18" s="213"/>
      <c r="D18"/>
      <c r="E18" s="214"/>
      <c r="F18" s="600"/>
      <c r="H18" s="215">
        <f t="shared" si="0"/>
        <v>100.875</v>
      </c>
      <c r="I18" s="217"/>
      <c r="K18" s="215">
        <f t="shared" si="1"/>
        <v>0.25</v>
      </c>
      <c r="L18" s="217"/>
    </row>
    <row r="19" spans="1:12" ht="15.75" x14ac:dyDescent="0.25">
      <c r="A19" s="403">
        <v>10.375</v>
      </c>
      <c r="B19" s="211">
        <v>101.125</v>
      </c>
      <c r="C19" s="213"/>
      <c r="D19"/>
      <c r="E19" s="214"/>
      <c r="F19" s="600"/>
      <c r="H19" s="215">
        <f t="shared" si="0"/>
        <v>101.125</v>
      </c>
      <c r="I19" s="217"/>
      <c r="K19" s="215">
        <f t="shared" si="1"/>
        <v>0.25</v>
      </c>
      <c r="L19" s="217"/>
    </row>
    <row r="20" spans="1:12" ht="15.75" x14ac:dyDescent="0.25">
      <c r="A20" s="403">
        <v>10.5</v>
      </c>
      <c r="B20" s="211">
        <v>101.375</v>
      </c>
      <c r="C20" s="213"/>
      <c r="D20"/>
      <c r="E20" s="214"/>
      <c r="F20" s="600"/>
      <c r="H20" s="215">
        <f t="shared" si="0"/>
        <v>101.375</v>
      </c>
      <c r="I20" s="217"/>
      <c r="K20" s="215">
        <f t="shared" si="1"/>
        <v>0.25</v>
      </c>
      <c r="L20" s="217"/>
    </row>
    <row r="21" spans="1:12" ht="15.75" x14ac:dyDescent="0.25">
      <c r="A21" s="403">
        <v>10.625</v>
      </c>
      <c r="B21" s="211">
        <v>101.625</v>
      </c>
      <c r="C21" s="213"/>
      <c r="D21"/>
      <c r="E21" s="214"/>
      <c r="F21" s="600"/>
      <c r="H21" s="215">
        <f t="shared" si="0"/>
        <v>101.625</v>
      </c>
      <c r="I21" s="217"/>
      <c r="K21" s="215">
        <f t="shared" si="1"/>
        <v>0.25</v>
      </c>
      <c r="L21" s="217"/>
    </row>
    <row r="22" spans="1:12" ht="15.75" x14ac:dyDescent="0.25">
      <c r="A22" s="403">
        <v>10.75</v>
      </c>
      <c r="B22" s="211">
        <v>101.875</v>
      </c>
      <c r="C22" s="213"/>
      <c r="D22"/>
      <c r="E22" s="214"/>
      <c r="F22" s="600"/>
      <c r="H22" s="215">
        <f t="shared" si="0"/>
        <v>101.875</v>
      </c>
      <c r="I22" s="217"/>
      <c r="K22" s="215">
        <f t="shared" si="1"/>
        <v>0.25</v>
      </c>
      <c r="L22" s="217"/>
    </row>
    <row r="23" spans="1:12" ht="15.75" x14ac:dyDescent="0.25">
      <c r="A23" s="403">
        <v>10.875</v>
      </c>
      <c r="B23" s="211">
        <v>102.125</v>
      </c>
      <c r="C23" s="213"/>
      <c r="D23"/>
      <c r="E23" s="214"/>
      <c r="F23" s="600"/>
      <c r="H23" s="215">
        <f t="shared" si="0"/>
        <v>102.125</v>
      </c>
      <c r="I23" s="217"/>
      <c r="K23" s="215">
        <f t="shared" si="1"/>
        <v>0.25</v>
      </c>
      <c r="L23" s="217"/>
    </row>
    <row r="24" spans="1:12" ht="15.75" x14ac:dyDescent="0.25">
      <c r="A24" s="403">
        <v>11</v>
      </c>
      <c r="B24" s="211">
        <v>102.375</v>
      </c>
      <c r="C24" s="213"/>
      <c r="D24"/>
      <c r="E24" s="214"/>
      <c r="F24" s="600"/>
      <c r="H24" s="215">
        <f t="shared" si="0"/>
        <v>102.375</v>
      </c>
      <c r="I24" s="217"/>
      <c r="K24" s="215">
        <f t="shared" si="1"/>
        <v>0.25</v>
      </c>
      <c r="L24" s="217"/>
    </row>
    <row r="25" spans="1:12" ht="15.75" x14ac:dyDescent="0.25">
      <c r="A25" s="403">
        <v>11.125</v>
      </c>
      <c r="B25" s="211">
        <v>102.625</v>
      </c>
      <c r="C25" s="213"/>
      <c r="D25"/>
      <c r="E25" s="214"/>
      <c r="F25" s="600"/>
      <c r="H25" s="215">
        <f t="shared" si="0"/>
        <v>102.625</v>
      </c>
      <c r="I25" s="217"/>
      <c r="K25" s="215">
        <f t="shared" si="1"/>
        <v>0.25</v>
      </c>
      <c r="L25" s="217"/>
    </row>
    <row r="26" spans="1:12" ht="15.75" x14ac:dyDescent="0.25">
      <c r="A26" s="403">
        <v>11.25</v>
      </c>
      <c r="B26" s="211">
        <v>102.875</v>
      </c>
      <c r="C26" s="213"/>
      <c r="D26"/>
      <c r="E26" s="214"/>
      <c r="F26" s="600"/>
      <c r="H26" s="215">
        <f t="shared" si="0"/>
        <v>102.875</v>
      </c>
      <c r="I26" s="217"/>
      <c r="K26" s="215">
        <f t="shared" si="1"/>
        <v>0.25</v>
      </c>
      <c r="L26" s="217"/>
    </row>
    <row r="27" spans="1:12" ht="15.75" x14ac:dyDescent="0.25">
      <c r="A27" s="403">
        <v>11.375</v>
      </c>
      <c r="B27" s="211">
        <v>103.125</v>
      </c>
      <c r="C27" s="213"/>
      <c r="D27"/>
      <c r="E27" s="214"/>
      <c r="F27" s="600"/>
      <c r="H27" s="215">
        <f t="shared" si="0"/>
        <v>103.125</v>
      </c>
      <c r="I27" s="217"/>
      <c r="K27" s="215">
        <f t="shared" si="1"/>
        <v>0.25</v>
      </c>
      <c r="L27" s="217"/>
    </row>
    <row r="28" spans="1:12" ht="15.75" x14ac:dyDescent="0.25">
      <c r="A28" s="403">
        <v>11.5</v>
      </c>
      <c r="B28" s="211">
        <v>103.375</v>
      </c>
      <c r="C28" s="213"/>
      <c r="D28"/>
      <c r="E28" s="214"/>
      <c r="F28" s="600"/>
      <c r="H28" s="215">
        <f t="shared" si="0"/>
        <v>103.375</v>
      </c>
      <c r="I28" s="217"/>
      <c r="K28" s="215">
        <f t="shared" si="1"/>
        <v>0.25</v>
      </c>
      <c r="L28" s="217"/>
    </row>
    <row r="29" spans="1:12" ht="15.75" x14ac:dyDescent="0.25">
      <c r="A29" s="403">
        <v>11.625</v>
      </c>
      <c r="B29" s="211">
        <v>103.625</v>
      </c>
      <c r="C29" s="213"/>
      <c r="D29"/>
      <c r="E29" s="214"/>
      <c r="F29" s="600"/>
      <c r="H29" s="215">
        <f t="shared" si="0"/>
        <v>103.625</v>
      </c>
      <c r="I29" s="217"/>
      <c r="K29" s="215">
        <f t="shared" si="1"/>
        <v>0.25</v>
      </c>
      <c r="L29" s="217"/>
    </row>
    <row r="30" spans="1:12" ht="15.75" x14ac:dyDescent="0.25">
      <c r="A30" s="403">
        <v>11.75</v>
      </c>
      <c r="B30" s="211">
        <v>103.875</v>
      </c>
      <c r="C30" s="213"/>
      <c r="D30"/>
      <c r="E30" s="214"/>
      <c r="F30" s="600"/>
      <c r="H30" s="215">
        <f t="shared" si="0"/>
        <v>103.875</v>
      </c>
      <c r="I30" s="217"/>
      <c r="K30" s="215">
        <f t="shared" si="1"/>
        <v>0.25</v>
      </c>
      <c r="L30" s="217"/>
    </row>
    <row r="31" spans="1:12" ht="15.75" x14ac:dyDescent="0.25">
      <c r="A31" s="403">
        <v>11.875</v>
      </c>
      <c r="B31" s="211">
        <v>104.125</v>
      </c>
      <c r="C31" s="213"/>
      <c r="D31"/>
      <c r="E31" s="214"/>
      <c r="F31" s="600"/>
      <c r="H31" s="215">
        <f t="shared" si="0"/>
        <v>104.125</v>
      </c>
      <c r="I31" s="217"/>
      <c r="K31" s="215">
        <f t="shared" si="1"/>
        <v>0.25</v>
      </c>
      <c r="L31" s="217"/>
    </row>
    <row r="32" spans="1:12" ht="15.75" x14ac:dyDescent="0.25">
      <c r="A32" s="403">
        <v>12</v>
      </c>
      <c r="B32" s="211">
        <v>104.375</v>
      </c>
      <c r="C32" s="213"/>
      <c r="D32"/>
      <c r="E32" s="214"/>
      <c r="F32" s="600"/>
      <c r="H32" s="215">
        <f t="shared" si="0"/>
        <v>104.375</v>
      </c>
      <c r="I32" s="217"/>
      <c r="K32" s="215">
        <f t="shared" si="1"/>
        <v>0.25</v>
      </c>
      <c r="L32" s="217"/>
    </row>
    <row r="33" spans="1:12" ht="15.75" x14ac:dyDescent="0.25">
      <c r="A33" s="403">
        <v>12.125</v>
      </c>
      <c r="B33" s="211">
        <v>104.625</v>
      </c>
      <c r="C33" s="213"/>
      <c r="D33"/>
      <c r="E33" s="214"/>
      <c r="F33" s="600"/>
      <c r="H33" s="215">
        <f t="shared" si="0"/>
        <v>104.625</v>
      </c>
      <c r="I33" s="217"/>
      <c r="K33" s="215">
        <f t="shared" si="1"/>
        <v>0.25</v>
      </c>
      <c r="L33" s="217"/>
    </row>
    <row r="34" spans="1:12" ht="15.75" x14ac:dyDescent="0.25">
      <c r="A34" s="403">
        <v>12.25</v>
      </c>
      <c r="B34" s="211">
        <v>104.875</v>
      </c>
      <c r="C34" s="213"/>
      <c r="D34"/>
      <c r="E34" s="214"/>
      <c r="F34" s="600"/>
      <c r="H34" s="215">
        <f t="shared" si="0"/>
        <v>104.875</v>
      </c>
      <c r="I34" s="217"/>
      <c r="K34" s="215">
        <f t="shared" si="1"/>
        <v>0.25</v>
      </c>
      <c r="L34" s="217"/>
    </row>
    <row r="35" spans="1:12" ht="15.75" x14ac:dyDescent="0.25">
      <c r="A35" s="403">
        <v>12.375</v>
      </c>
      <c r="B35" s="211">
        <v>105.125</v>
      </c>
      <c r="C35" s="213"/>
      <c r="D35"/>
      <c r="E35" s="214"/>
      <c r="F35" s="600"/>
      <c r="H35" s="215">
        <f t="shared" si="0"/>
        <v>105.125</v>
      </c>
      <c r="I35" s="217"/>
      <c r="K35" s="215">
        <f t="shared" si="1"/>
        <v>0.25</v>
      </c>
      <c r="L35" s="217"/>
    </row>
    <row r="36" spans="1:12" ht="15.75" x14ac:dyDescent="0.25">
      <c r="A36" s="403">
        <v>12.5</v>
      </c>
      <c r="B36" s="211">
        <v>105.375</v>
      </c>
      <c r="C36" s="213"/>
      <c r="D36"/>
      <c r="E36" s="214"/>
      <c r="F36" s="600"/>
      <c r="H36" s="215">
        <f t="shared" si="0"/>
        <v>105.375</v>
      </c>
      <c r="I36" s="217"/>
      <c r="K36" s="215">
        <f t="shared" si="1"/>
        <v>0.25</v>
      </c>
      <c r="L36" s="217"/>
    </row>
    <row r="37" spans="1:12" ht="15.75" x14ac:dyDescent="0.25">
      <c r="A37" s="403">
        <v>12.625</v>
      </c>
      <c r="B37" s="211">
        <v>105.625</v>
      </c>
      <c r="C37" s="213"/>
      <c r="D37"/>
      <c r="E37" s="214"/>
      <c r="F37" s="600"/>
      <c r="H37" s="215">
        <f t="shared" si="0"/>
        <v>105.625</v>
      </c>
      <c r="I37" s="217"/>
      <c r="K37" s="215">
        <f t="shared" si="1"/>
        <v>0.25</v>
      </c>
      <c r="L37" s="217"/>
    </row>
    <row r="38" spans="1:12" ht="15.75" x14ac:dyDescent="0.25">
      <c r="A38" s="403">
        <v>12.75</v>
      </c>
      <c r="B38" s="211">
        <v>105.875</v>
      </c>
      <c r="C38" s="213"/>
      <c r="D38"/>
      <c r="E38" s="214"/>
      <c r="F38" s="600"/>
      <c r="H38" s="215">
        <f t="shared" si="0"/>
        <v>105.875</v>
      </c>
      <c r="I38" s="217"/>
      <c r="K38" s="215">
        <f t="shared" si="1"/>
        <v>0.25</v>
      </c>
      <c r="L38" s="217"/>
    </row>
    <row r="39" spans="1:12" ht="15.75" x14ac:dyDescent="0.25">
      <c r="A39" s="403">
        <v>12.875</v>
      </c>
      <c r="B39" s="211">
        <v>106.125</v>
      </c>
      <c r="C39" s="213"/>
      <c r="D39"/>
      <c r="E39" s="214"/>
      <c r="F39" s="600"/>
      <c r="H39" s="215">
        <f t="shared" si="0"/>
        <v>106.125</v>
      </c>
      <c r="I39" s="217"/>
      <c r="K39" s="215">
        <f t="shared" si="1"/>
        <v>0.25</v>
      </c>
      <c r="L39" s="217"/>
    </row>
    <row r="40" spans="1:12" ht="15.75" x14ac:dyDescent="0.25">
      <c r="A40" s="403">
        <v>13</v>
      </c>
      <c r="B40" s="211">
        <v>106.375</v>
      </c>
      <c r="C40" s="213"/>
      <c r="D40"/>
      <c r="E40" s="214"/>
      <c r="F40" s="600"/>
      <c r="H40" s="215">
        <f t="shared" si="0"/>
        <v>106.375</v>
      </c>
      <c r="I40" s="217"/>
      <c r="K40" s="215">
        <f t="shared" si="1"/>
        <v>0.25</v>
      </c>
      <c r="L40" s="217"/>
    </row>
    <row r="41" spans="1:12" ht="15.75" x14ac:dyDescent="0.25">
      <c r="A41" s="403">
        <v>13.125</v>
      </c>
      <c r="B41" s="211">
        <v>106.625</v>
      </c>
      <c r="C41" s="213"/>
      <c r="D41"/>
      <c r="E41" s="214"/>
      <c r="F41" s="600"/>
      <c r="H41" s="215">
        <f t="shared" si="0"/>
        <v>106.625</v>
      </c>
      <c r="I41" s="217"/>
      <c r="K41" s="215">
        <f t="shared" si="1"/>
        <v>0.25</v>
      </c>
      <c r="L41" s="217"/>
    </row>
    <row r="42" spans="1:12" ht="15.75" x14ac:dyDescent="0.25">
      <c r="A42" s="403">
        <v>13.25</v>
      </c>
      <c r="B42" s="211">
        <v>106.875</v>
      </c>
      <c r="C42" s="213"/>
      <c r="D42"/>
      <c r="E42" s="214"/>
      <c r="F42" s="600"/>
      <c r="H42" s="215">
        <f t="shared" si="0"/>
        <v>106.875</v>
      </c>
      <c r="I42" s="217"/>
      <c r="K42" s="215">
        <f t="shared" si="1"/>
        <v>0.25</v>
      </c>
      <c r="L42" s="217"/>
    </row>
    <row r="43" spans="1:12" ht="15.75" x14ac:dyDescent="0.25">
      <c r="A43" s="403">
        <v>13.375</v>
      </c>
      <c r="B43" s="211">
        <v>107.125</v>
      </c>
      <c r="C43" s="213"/>
      <c r="D43"/>
      <c r="E43" s="214"/>
      <c r="F43" s="600"/>
      <c r="H43" s="215">
        <f t="shared" si="0"/>
        <v>107.125</v>
      </c>
      <c r="I43" s="217"/>
      <c r="K43" s="215">
        <f t="shared" si="1"/>
        <v>0.25</v>
      </c>
      <c r="L43" s="217"/>
    </row>
    <row r="44" spans="1:12" ht="15.75" x14ac:dyDescent="0.25">
      <c r="A44" s="403">
        <v>13.5</v>
      </c>
      <c r="B44" s="211">
        <v>107.375</v>
      </c>
      <c r="C44" s="213"/>
      <c r="D44"/>
      <c r="E44" s="214"/>
      <c r="F44" s="600"/>
      <c r="H44" s="215">
        <f t="shared" si="0"/>
        <v>107.375</v>
      </c>
      <c r="I44" s="217"/>
      <c r="K44" s="215">
        <f t="shared" si="1"/>
        <v>0.25</v>
      </c>
      <c r="L44" s="217"/>
    </row>
    <row r="45" spans="1:12" ht="15.75" x14ac:dyDescent="0.25">
      <c r="A45" s="403">
        <v>13.625</v>
      </c>
      <c r="B45" s="211">
        <v>107.625</v>
      </c>
      <c r="C45" s="213"/>
      <c r="D45"/>
      <c r="E45" s="214"/>
      <c r="F45" s="600"/>
      <c r="H45" s="215">
        <f t="shared" si="0"/>
        <v>107.625</v>
      </c>
      <c r="I45" s="217"/>
      <c r="K45" s="215">
        <f t="shared" si="1"/>
        <v>0.25</v>
      </c>
      <c r="L45" s="217"/>
    </row>
    <row r="46" spans="1:12" ht="15.75" x14ac:dyDescent="0.25">
      <c r="A46" s="403">
        <v>13.75</v>
      </c>
      <c r="B46" s="211">
        <v>107.875</v>
      </c>
      <c r="C46" s="213"/>
      <c r="D46"/>
      <c r="E46" s="214"/>
      <c r="F46" s="600"/>
      <c r="H46" s="215">
        <f t="shared" si="0"/>
        <v>107.875</v>
      </c>
      <c r="I46" s="217"/>
      <c r="K46" s="215">
        <f t="shared" si="1"/>
        <v>0.25</v>
      </c>
      <c r="L46" s="217"/>
    </row>
    <row r="47" spans="1:12" ht="15.75" x14ac:dyDescent="0.25">
      <c r="A47" s="403">
        <v>13.875</v>
      </c>
      <c r="B47" s="211">
        <v>108.125</v>
      </c>
      <c r="C47" s="213"/>
      <c r="D47"/>
      <c r="E47" s="214"/>
      <c r="F47" s="600"/>
      <c r="H47" s="215">
        <f t="shared" si="0"/>
        <v>108.125</v>
      </c>
      <c r="I47" s="217"/>
      <c r="K47" s="215">
        <f t="shared" si="1"/>
        <v>0.25</v>
      </c>
      <c r="L47" s="217"/>
    </row>
    <row r="48" spans="1:12" ht="15.75" x14ac:dyDescent="0.25">
      <c r="A48" s="403">
        <v>14</v>
      </c>
      <c r="B48" s="211">
        <v>108.375</v>
      </c>
      <c r="C48" s="213"/>
      <c r="D48"/>
      <c r="E48" s="214"/>
      <c r="F48" s="600"/>
      <c r="H48" s="215">
        <f t="shared" si="0"/>
        <v>108.375</v>
      </c>
      <c r="I48" s="217"/>
      <c r="K48" s="215">
        <f t="shared" si="1"/>
        <v>0.25</v>
      </c>
      <c r="L48" s="217"/>
    </row>
    <row r="49" spans="1:12" ht="15.75" x14ac:dyDescent="0.25">
      <c r="A49" s="403">
        <v>14.125</v>
      </c>
      <c r="B49" s="211">
        <v>108.625</v>
      </c>
      <c r="C49" s="213"/>
      <c r="D49"/>
      <c r="E49" s="214"/>
      <c r="F49" s="600"/>
      <c r="H49" s="215">
        <f t="shared" si="0"/>
        <v>108.625</v>
      </c>
      <c r="I49" s="217"/>
      <c r="K49" s="215">
        <f t="shared" si="1"/>
        <v>0.25</v>
      </c>
      <c r="L49" s="217"/>
    </row>
    <row r="50" spans="1:12" ht="15.75" x14ac:dyDescent="0.25">
      <c r="A50" s="403">
        <v>14.25</v>
      </c>
      <c r="B50" s="211">
        <v>108.875</v>
      </c>
      <c r="C50" s="213"/>
      <c r="D50"/>
      <c r="E50" s="214"/>
      <c r="F50" s="600"/>
      <c r="H50" s="215">
        <f t="shared" si="0"/>
        <v>108.875</v>
      </c>
      <c r="I50" s="217"/>
      <c r="K50" s="215">
        <f t="shared" si="1"/>
        <v>0.25</v>
      </c>
      <c r="L50" s="217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F20C-19BA-40D9-83C9-F7622F08709E}">
  <sheetPr published="0" codeName="Sheet9">
    <tabColor rgb="FF7030A0"/>
  </sheetPr>
  <dimension ref="A1:U31"/>
  <sheetViews>
    <sheetView workbookViewId="0">
      <selection activeCell="N25" sqref="N25:Q25"/>
    </sheetView>
  </sheetViews>
  <sheetFormatPr defaultRowHeight="15" x14ac:dyDescent="0.25"/>
  <cols>
    <col min="1" max="1" width="12.140625" bestFit="1" customWidth="1"/>
    <col min="2" max="2" width="10.7109375" bestFit="1" customWidth="1"/>
    <col min="17" max="17" width="11.42578125" customWidth="1"/>
  </cols>
  <sheetData>
    <row r="1" spans="1:21" x14ac:dyDescent="0.25">
      <c r="A1" s="688" t="s">
        <v>316</v>
      </c>
      <c r="B1" s="689">
        <v>45274</v>
      </c>
      <c r="C1" s="690" t="str">
        <f>TEXT(B1,"YYYYMMDD")</f>
        <v>20231214</v>
      </c>
      <c r="S1" s="691" t="s">
        <v>317</v>
      </c>
      <c r="T1" s="691"/>
      <c r="U1" s="691"/>
    </row>
    <row r="2" spans="1:21" x14ac:dyDescent="0.25">
      <c r="A2" s="688" t="s">
        <v>318</v>
      </c>
      <c r="B2" s="688" t="s">
        <v>319</v>
      </c>
      <c r="C2" s="690" t="str">
        <f>"v"&amp;B2</f>
        <v>vA</v>
      </c>
      <c r="S2" s="691"/>
      <c r="T2" s="691"/>
      <c r="U2" s="691"/>
    </row>
    <row r="3" spans="1:21" x14ac:dyDescent="0.25">
      <c r="A3" s="688" t="s">
        <v>320</v>
      </c>
      <c r="B3" s="688">
        <v>5.34</v>
      </c>
      <c r="C3" s="692" t="s">
        <v>321</v>
      </c>
      <c r="D3" s="193"/>
      <c r="E3" s="193"/>
      <c r="F3" s="193"/>
      <c r="G3" s="193"/>
      <c r="H3" s="193"/>
      <c r="I3" s="193"/>
    </row>
    <row r="5" spans="1:21" x14ac:dyDescent="0.25">
      <c r="A5" s="202"/>
      <c r="B5" s="693" t="s">
        <v>322</v>
      </c>
      <c r="C5" s="693"/>
      <c r="D5" s="693"/>
      <c r="E5" s="192" t="s">
        <v>323</v>
      </c>
      <c r="F5" s="192"/>
      <c r="G5" s="192"/>
      <c r="H5" s="693" t="s">
        <v>207</v>
      </c>
      <c r="I5" s="693"/>
      <c r="J5" s="693"/>
      <c r="K5" s="192" t="s">
        <v>324</v>
      </c>
      <c r="L5" s="192"/>
      <c r="M5" s="192"/>
    </row>
    <row r="6" spans="1:21" s="697" customFormat="1" x14ac:dyDescent="0.25">
      <c r="A6" s="694" t="s">
        <v>195</v>
      </c>
      <c r="B6" s="694" t="s">
        <v>153</v>
      </c>
      <c r="C6" s="694" t="s">
        <v>325</v>
      </c>
      <c r="D6" s="694" t="s">
        <v>326</v>
      </c>
      <c r="E6" s="695" t="s">
        <v>153</v>
      </c>
      <c r="F6" s="694" t="s">
        <v>325</v>
      </c>
      <c r="G6" s="694" t="s">
        <v>326</v>
      </c>
      <c r="H6" s="694" t="s">
        <v>153</v>
      </c>
      <c r="I6" s="694" t="s">
        <v>325</v>
      </c>
      <c r="J6" s="694" t="s">
        <v>326</v>
      </c>
      <c r="K6" s="694" t="s">
        <v>153</v>
      </c>
      <c r="L6" s="694" t="s">
        <v>325</v>
      </c>
      <c r="M6" s="694" t="s">
        <v>326</v>
      </c>
      <c r="N6" s="696" t="s">
        <v>327</v>
      </c>
      <c r="O6" s="696"/>
      <c r="P6" s="696"/>
      <c r="Q6" s="696"/>
    </row>
    <row r="7" spans="1:21" x14ac:dyDescent="0.25">
      <c r="A7" s="698">
        <v>45261</v>
      </c>
      <c r="B7" s="699"/>
      <c r="C7" s="700"/>
      <c r="D7" s="699"/>
      <c r="E7" s="699"/>
      <c r="H7" s="699"/>
      <c r="K7" s="699"/>
      <c r="N7" s="701" t="s">
        <v>328</v>
      </c>
      <c r="O7" s="193"/>
      <c r="P7" s="193"/>
      <c r="Q7" s="193"/>
    </row>
    <row r="8" spans="1:21" x14ac:dyDescent="0.25">
      <c r="A8" s="698">
        <v>45261</v>
      </c>
      <c r="B8" s="699"/>
      <c r="E8" s="699"/>
      <c r="H8" s="699"/>
      <c r="K8" s="699"/>
      <c r="N8" s="701" t="s">
        <v>329</v>
      </c>
      <c r="O8" s="193"/>
      <c r="P8" s="193"/>
      <c r="Q8" s="193"/>
    </row>
    <row r="9" spans="1:21" x14ac:dyDescent="0.25">
      <c r="A9" s="698">
        <v>45264</v>
      </c>
      <c r="B9" s="699"/>
      <c r="C9">
        <v>0.25</v>
      </c>
      <c r="E9" s="699"/>
      <c r="F9">
        <v>0.25</v>
      </c>
      <c r="H9" s="699"/>
      <c r="I9">
        <v>0.25</v>
      </c>
      <c r="K9" s="699"/>
      <c r="N9" s="701" t="s">
        <v>330</v>
      </c>
      <c r="O9" s="193"/>
      <c r="P9" s="193"/>
      <c r="Q9" s="193"/>
    </row>
    <row r="10" spans="1:21" x14ac:dyDescent="0.25">
      <c r="A10" s="698">
        <v>45265</v>
      </c>
      <c r="B10" s="699"/>
      <c r="E10" s="699"/>
      <c r="H10" s="699"/>
      <c r="K10" s="699"/>
      <c r="N10" s="701" t="s">
        <v>328</v>
      </c>
      <c r="O10" s="193"/>
      <c r="P10" s="193"/>
      <c r="Q10" s="193"/>
    </row>
    <row r="11" spans="1:21" x14ac:dyDescent="0.25">
      <c r="A11" s="698">
        <v>45266</v>
      </c>
      <c r="B11" s="699"/>
      <c r="C11">
        <v>0.25</v>
      </c>
      <c r="E11" s="699"/>
      <c r="F11">
        <v>0.25</v>
      </c>
      <c r="H11" s="699"/>
      <c r="I11">
        <v>0.25</v>
      </c>
      <c r="K11" s="699"/>
      <c r="N11" s="701" t="s">
        <v>331</v>
      </c>
      <c r="O11" s="193"/>
      <c r="P11" s="193"/>
      <c r="Q11" s="193"/>
    </row>
    <row r="12" spans="1:21" x14ac:dyDescent="0.25">
      <c r="A12" s="698">
        <v>45267</v>
      </c>
      <c r="B12" s="699"/>
      <c r="E12" s="699"/>
      <c r="H12" s="699"/>
      <c r="K12" s="699"/>
      <c r="N12" s="701" t="s">
        <v>328</v>
      </c>
      <c r="O12" s="193"/>
      <c r="P12" s="193"/>
      <c r="Q12" s="193"/>
    </row>
    <row r="13" spans="1:21" x14ac:dyDescent="0.25">
      <c r="A13" s="698">
        <v>45268</v>
      </c>
      <c r="B13" s="699"/>
      <c r="E13" s="699"/>
      <c r="H13" s="699"/>
      <c r="K13" s="699"/>
      <c r="N13" s="701" t="s">
        <v>332</v>
      </c>
      <c r="O13" s="193"/>
      <c r="P13" s="193"/>
      <c r="Q13" s="193"/>
    </row>
    <row r="14" spans="1:21" x14ac:dyDescent="0.25">
      <c r="A14" s="698">
        <v>45271</v>
      </c>
      <c r="B14" s="699"/>
      <c r="E14" s="699"/>
      <c r="H14" s="699"/>
      <c r="K14" s="699"/>
      <c r="N14" s="701" t="s">
        <v>333</v>
      </c>
      <c r="O14" s="193"/>
      <c r="P14" s="193"/>
      <c r="Q14" s="193"/>
    </row>
    <row r="15" spans="1:21" x14ac:dyDescent="0.25">
      <c r="A15" s="698">
        <v>45272</v>
      </c>
      <c r="B15" s="699"/>
      <c r="C15">
        <v>0.125</v>
      </c>
      <c r="E15" s="699"/>
      <c r="F15">
        <v>0.125</v>
      </c>
      <c r="H15" s="699"/>
      <c r="I15">
        <v>0.125</v>
      </c>
      <c r="K15" s="699"/>
      <c r="N15" s="701" t="s">
        <v>334</v>
      </c>
      <c r="O15" s="193"/>
      <c r="P15" s="193"/>
      <c r="Q15" s="193"/>
    </row>
    <row r="16" spans="1:21" x14ac:dyDescent="0.25">
      <c r="A16" s="698">
        <v>45273</v>
      </c>
      <c r="B16" s="699"/>
      <c r="E16" s="699"/>
      <c r="H16" s="699"/>
      <c r="K16" s="699"/>
      <c r="N16" s="701" t="s">
        <v>335</v>
      </c>
      <c r="O16" s="193"/>
      <c r="P16" s="193"/>
      <c r="Q16" s="193"/>
    </row>
    <row r="17" spans="1:17" x14ac:dyDescent="0.25">
      <c r="A17" s="698">
        <v>45273</v>
      </c>
      <c r="B17" s="699"/>
      <c r="E17" s="699"/>
      <c r="H17" s="699"/>
      <c r="K17" s="699"/>
      <c r="N17" s="701" t="s">
        <v>336</v>
      </c>
      <c r="O17" s="193"/>
      <c r="P17" s="193"/>
      <c r="Q17" s="193"/>
    </row>
    <row r="18" spans="1:17" x14ac:dyDescent="0.25">
      <c r="A18" s="698">
        <v>45273</v>
      </c>
      <c r="B18" s="699"/>
      <c r="C18">
        <v>0.125</v>
      </c>
      <c r="E18" s="699"/>
      <c r="F18">
        <v>0.125</v>
      </c>
      <c r="H18" s="699"/>
      <c r="I18">
        <v>0.125</v>
      </c>
      <c r="K18" s="699"/>
      <c r="N18" s="701" t="s">
        <v>337</v>
      </c>
      <c r="O18" s="193"/>
      <c r="P18" s="193"/>
      <c r="Q18" s="193"/>
    </row>
    <row r="19" spans="1:17" x14ac:dyDescent="0.25">
      <c r="A19" s="698">
        <v>45274</v>
      </c>
      <c r="B19" s="699"/>
      <c r="C19">
        <v>0.125</v>
      </c>
      <c r="E19" s="699"/>
      <c r="F19">
        <v>0.25</v>
      </c>
      <c r="H19" s="699"/>
      <c r="I19">
        <v>0.125</v>
      </c>
      <c r="K19" s="699"/>
      <c r="N19" s="701" t="s">
        <v>338</v>
      </c>
      <c r="O19" s="193"/>
      <c r="P19" s="193"/>
      <c r="Q19" s="193"/>
    </row>
    <row r="20" spans="1:17" x14ac:dyDescent="0.25">
      <c r="B20" s="699"/>
      <c r="E20" s="699"/>
      <c r="H20" s="699"/>
      <c r="K20" s="699"/>
      <c r="N20" s="701"/>
      <c r="O20" s="193"/>
      <c r="P20" s="193"/>
      <c r="Q20" s="193"/>
    </row>
    <row r="21" spans="1:17" x14ac:dyDescent="0.25">
      <c r="B21" s="699"/>
      <c r="E21" s="699"/>
      <c r="H21" s="699"/>
      <c r="K21" s="699"/>
      <c r="N21" s="701"/>
      <c r="O21" s="193"/>
      <c r="P21" s="193"/>
      <c r="Q21" s="193"/>
    </row>
    <row r="22" spans="1:17" x14ac:dyDescent="0.25">
      <c r="B22" s="699"/>
      <c r="E22" s="699"/>
      <c r="H22" s="699"/>
      <c r="K22" s="699"/>
      <c r="N22" s="701"/>
      <c r="O22" s="193"/>
      <c r="P22" s="193"/>
      <c r="Q22" s="193"/>
    </row>
    <row r="23" spans="1:17" x14ac:dyDescent="0.25">
      <c r="B23" s="699"/>
      <c r="E23" s="699"/>
      <c r="H23" s="699"/>
      <c r="K23" s="699"/>
      <c r="N23" s="701"/>
      <c r="O23" s="193"/>
      <c r="P23" s="193"/>
      <c r="Q23" s="193"/>
    </row>
    <row r="24" spans="1:17" x14ac:dyDescent="0.25">
      <c r="B24" s="699"/>
      <c r="E24" s="699"/>
      <c r="H24" s="699"/>
      <c r="K24" s="699"/>
      <c r="N24" s="701"/>
      <c r="O24" s="193"/>
      <c r="P24" s="193"/>
      <c r="Q24" s="193"/>
    </row>
    <row r="25" spans="1:17" x14ac:dyDescent="0.25">
      <c r="B25" s="699"/>
      <c r="E25" s="699"/>
      <c r="H25" s="699"/>
      <c r="K25" s="699"/>
      <c r="N25" s="701"/>
      <c r="O25" s="193"/>
      <c r="P25" s="193"/>
      <c r="Q25" s="193"/>
    </row>
    <row r="26" spans="1:17" x14ac:dyDescent="0.25">
      <c r="B26" s="699"/>
      <c r="E26" s="699"/>
      <c r="H26" s="699"/>
      <c r="K26" s="699"/>
      <c r="N26" s="701"/>
      <c r="O26" s="193"/>
      <c r="P26" s="193"/>
      <c r="Q26" s="193"/>
    </row>
    <row r="27" spans="1:17" x14ac:dyDescent="0.25">
      <c r="B27" s="699"/>
      <c r="E27" s="699"/>
      <c r="H27" s="699"/>
      <c r="K27" s="699"/>
      <c r="N27" s="701"/>
      <c r="O27" s="193"/>
      <c r="P27" s="193"/>
      <c r="Q27" s="193"/>
    </row>
    <row r="28" spans="1:17" x14ac:dyDescent="0.25">
      <c r="B28" s="699"/>
      <c r="E28" s="699"/>
      <c r="H28" s="699"/>
      <c r="K28" s="699"/>
      <c r="N28" s="701"/>
      <c r="O28" s="193"/>
      <c r="P28" s="193"/>
      <c r="Q28" s="193"/>
    </row>
    <row r="29" spans="1:17" x14ac:dyDescent="0.25">
      <c r="B29" s="699"/>
      <c r="E29" s="699"/>
      <c r="H29" s="699"/>
      <c r="K29" s="699"/>
      <c r="N29" s="701"/>
      <c r="O29" s="193"/>
      <c r="P29" s="193"/>
      <c r="Q29" s="193"/>
    </row>
    <row r="30" spans="1:17" x14ac:dyDescent="0.25">
      <c r="B30" s="699"/>
      <c r="E30" s="699"/>
      <c r="H30" s="699"/>
      <c r="K30" s="699"/>
      <c r="N30" s="701"/>
      <c r="O30" s="193"/>
      <c r="P30" s="193"/>
      <c r="Q30" s="193"/>
    </row>
    <row r="31" spans="1:17" x14ac:dyDescent="0.25">
      <c r="B31" s="699"/>
      <c r="E31" s="699"/>
      <c r="H31" s="699"/>
      <c r="K31" s="699"/>
      <c r="N31" s="701"/>
      <c r="O31" s="193"/>
      <c r="P31" s="193"/>
      <c r="Q31" s="193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649169E7-C7F5-4B4E-A02D-403104E6351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2023-12-14T15:48:12Z</dcterms:created>
  <dcterms:modified xsi:type="dcterms:W3CDTF">2023-12-14T15:48:13Z</dcterms:modified>
</cp:coreProperties>
</file>