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31218vA\"/>
    </mc:Choice>
  </mc:AlternateContent>
  <xr:revisionPtr revIDLastSave="0" documentId="8_{40C8A085-244A-46C1-9A7A-78542AEBC751}" xr6:coauthVersionLast="47" xr6:coauthVersionMax="47" xr10:uidLastSave="{00000000-0000-0000-0000-000000000000}"/>
  <bookViews>
    <workbookView xWindow="-120" yWindow="-120" windowWidth="29040" windowHeight="15840" xr2:uid="{C5E0AB5B-F090-4289-9C0D-372DC57A2ABE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H49" i="8"/>
  <c r="H48" i="8"/>
  <c r="K48" i="8" s="1"/>
  <c r="H47" i="8"/>
  <c r="H46" i="8"/>
  <c r="H45" i="8"/>
  <c r="K45" i="8" s="1"/>
  <c r="H44" i="8"/>
  <c r="H43" i="8"/>
  <c r="K43" i="8" s="1"/>
  <c r="H42" i="8"/>
  <c r="H41" i="8"/>
  <c r="H40" i="8"/>
  <c r="K40" i="8" s="1"/>
  <c r="H39" i="8"/>
  <c r="H38" i="8"/>
  <c r="H37" i="8"/>
  <c r="K37" i="8" s="1"/>
  <c r="H36" i="8"/>
  <c r="H35" i="8"/>
  <c r="K35" i="8" s="1"/>
  <c r="H34" i="8"/>
  <c r="H33" i="8"/>
  <c r="H32" i="8"/>
  <c r="K32" i="8" s="1"/>
  <c r="H31" i="8"/>
  <c r="H30" i="8"/>
  <c r="H29" i="8"/>
  <c r="K29" i="8" s="1"/>
  <c r="H28" i="8"/>
  <c r="H27" i="8"/>
  <c r="K27" i="8" s="1"/>
  <c r="H26" i="8"/>
  <c r="H25" i="8"/>
  <c r="H24" i="8"/>
  <c r="K24" i="8" s="1"/>
  <c r="H23" i="8"/>
  <c r="H22" i="8"/>
  <c r="H21" i="8"/>
  <c r="K21" i="8" s="1"/>
  <c r="H20" i="8"/>
  <c r="H19" i="8"/>
  <c r="K19" i="8" s="1"/>
  <c r="H18" i="8"/>
  <c r="H17" i="8"/>
  <c r="H16" i="8"/>
  <c r="K16" i="8" s="1"/>
  <c r="H15" i="8"/>
  <c r="K15" i="8" s="1"/>
  <c r="H14" i="8"/>
  <c r="H13" i="8"/>
  <c r="K13" i="8" s="1"/>
  <c r="H12" i="8"/>
  <c r="H11" i="8"/>
  <c r="K11" i="8" s="1"/>
  <c r="H10" i="8"/>
  <c r="H9" i="8"/>
  <c r="H8" i="8"/>
  <c r="K8" i="8" s="1"/>
  <c r="H7" i="8"/>
  <c r="K7" i="8" s="1"/>
  <c r="H6" i="8"/>
  <c r="C51" i="7"/>
  <c r="B51" i="7"/>
  <c r="C50" i="7"/>
  <c r="B50" i="7"/>
  <c r="B49" i="7"/>
  <c r="C48" i="7"/>
  <c r="B48" i="7"/>
  <c r="C47" i="7"/>
  <c r="B47" i="7"/>
  <c r="B46" i="7"/>
  <c r="C45" i="7"/>
  <c r="B45" i="7"/>
  <c r="B44" i="7"/>
  <c r="C43" i="7"/>
  <c r="B43" i="7"/>
  <c r="C42" i="7"/>
  <c r="B42" i="7"/>
  <c r="B41" i="7"/>
  <c r="C40" i="7"/>
  <c r="B40" i="7"/>
  <c r="C39" i="7"/>
  <c r="B39" i="7"/>
  <c r="B38" i="7"/>
  <c r="C37" i="7"/>
  <c r="B37" i="7"/>
  <c r="B36" i="7"/>
  <c r="C35" i="7"/>
  <c r="B35" i="7"/>
  <c r="C34" i="7"/>
  <c r="B34" i="7"/>
  <c r="B33" i="7"/>
  <c r="C32" i="7"/>
  <c r="B32" i="7"/>
  <c r="C31" i="7"/>
  <c r="B31" i="7"/>
  <c r="B30" i="7"/>
  <c r="C29" i="7"/>
  <c r="B29" i="7"/>
  <c r="B28" i="7"/>
  <c r="C27" i="7"/>
  <c r="B27" i="7"/>
  <c r="C26" i="7"/>
  <c r="B26" i="7"/>
  <c r="B25" i="7"/>
  <c r="C24" i="7"/>
  <c r="B24" i="7"/>
  <c r="C23" i="7"/>
  <c r="B23" i="7"/>
  <c r="B22" i="7"/>
  <c r="C21" i="7"/>
  <c r="B21" i="7"/>
  <c r="B20" i="7"/>
  <c r="C19" i="7"/>
  <c r="B19" i="7"/>
  <c r="C18" i="7"/>
  <c r="B18" i="7"/>
  <c r="B17" i="7"/>
  <c r="C16" i="7"/>
  <c r="B16" i="7"/>
  <c r="C15" i="7"/>
  <c r="B15" i="7"/>
  <c r="B14" i="7"/>
  <c r="C13" i="7"/>
  <c r="B13" i="7"/>
  <c r="B12" i="7"/>
  <c r="C11" i="7"/>
  <c r="B11" i="7"/>
  <c r="C10" i="7"/>
  <c r="B10" i="7"/>
  <c r="B9" i="7"/>
  <c r="C8" i="7"/>
  <c r="B8" i="7"/>
  <c r="C7" i="7"/>
  <c r="B7" i="7"/>
  <c r="C4" i="7"/>
  <c r="I42" i="6"/>
  <c r="M42" i="6" s="1"/>
  <c r="H42" i="6"/>
  <c r="L42" i="6" s="1"/>
  <c r="J41" i="6"/>
  <c r="I41" i="6"/>
  <c r="H41" i="6"/>
  <c r="J40" i="6"/>
  <c r="I40" i="6"/>
  <c r="H40" i="6"/>
  <c r="I39" i="6"/>
  <c r="J39" i="6" s="1"/>
  <c r="H39" i="6"/>
  <c r="L39" i="6" s="1"/>
  <c r="I38" i="6"/>
  <c r="H38" i="6"/>
  <c r="I37" i="6"/>
  <c r="M37" i="6" s="1"/>
  <c r="H37" i="6"/>
  <c r="L37" i="6" s="1"/>
  <c r="I36" i="6"/>
  <c r="J36" i="6" s="1"/>
  <c r="H36" i="6"/>
  <c r="I35" i="6"/>
  <c r="H35" i="6"/>
  <c r="L36" i="6" s="1"/>
  <c r="I34" i="6"/>
  <c r="H34" i="6"/>
  <c r="J33" i="6"/>
  <c r="I33" i="6"/>
  <c r="D34" i="5" s="1"/>
  <c r="H33" i="6"/>
  <c r="L33" i="6" s="1"/>
  <c r="I32" i="6"/>
  <c r="M32" i="6" s="1"/>
  <c r="H32" i="6"/>
  <c r="L32" i="6" s="1"/>
  <c r="J31" i="6"/>
  <c r="I31" i="6"/>
  <c r="H31" i="6"/>
  <c r="I30" i="6"/>
  <c r="M30" i="6" s="1"/>
  <c r="H30" i="6"/>
  <c r="I29" i="6"/>
  <c r="J29" i="6" s="1"/>
  <c r="H29" i="6"/>
  <c r="I28" i="6"/>
  <c r="H28" i="6"/>
  <c r="C29" i="5" s="1"/>
  <c r="I27" i="6"/>
  <c r="H27" i="6"/>
  <c r="I26" i="6"/>
  <c r="M26" i="6" s="1"/>
  <c r="H26" i="6"/>
  <c r="J25" i="6"/>
  <c r="I25" i="6"/>
  <c r="H25" i="6"/>
  <c r="L25" i="6" s="1"/>
  <c r="I24" i="6"/>
  <c r="M24" i="6" s="1"/>
  <c r="H24" i="6"/>
  <c r="I23" i="6"/>
  <c r="D24" i="5" s="1"/>
  <c r="H23" i="6"/>
  <c r="L23" i="6" s="1"/>
  <c r="I22" i="6"/>
  <c r="M22" i="6" s="1"/>
  <c r="H22" i="6"/>
  <c r="I21" i="6"/>
  <c r="H21" i="6"/>
  <c r="L21" i="6" s="1"/>
  <c r="I20" i="6"/>
  <c r="H20" i="6"/>
  <c r="C21" i="5" s="1"/>
  <c r="I19" i="6"/>
  <c r="H19" i="6"/>
  <c r="L19" i="6" s="1"/>
  <c r="I18" i="6"/>
  <c r="D19" i="5" s="1"/>
  <c r="H18" i="6"/>
  <c r="I17" i="6"/>
  <c r="J17" i="6" s="1"/>
  <c r="H17" i="6"/>
  <c r="I16" i="6"/>
  <c r="H16" i="6"/>
  <c r="L16" i="6" s="1"/>
  <c r="I15" i="6"/>
  <c r="J15" i="6" s="1"/>
  <c r="H15" i="6"/>
  <c r="I14" i="6"/>
  <c r="M14" i="6" s="1"/>
  <c r="H14" i="6"/>
  <c r="C15" i="5" s="1"/>
  <c r="I13" i="6"/>
  <c r="H13" i="6"/>
  <c r="I12" i="6"/>
  <c r="J12" i="6" s="1"/>
  <c r="H12" i="6"/>
  <c r="C13" i="5" s="1"/>
  <c r="I11" i="6"/>
  <c r="H11" i="6"/>
  <c r="I10" i="6"/>
  <c r="M10" i="6" s="1"/>
  <c r="H10" i="6"/>
  <c r="C11" i="5" s="1"/>
  <c r="I9" i="6"/>
  <c r="J9" i="6" s="1"/>
  <c r="H9" i="6"/>
  <c r="C10" i="5" s="1"/>
  <c r="I8" i="6"/>
  <c r="H8" i="6"/>
  <c r="L8" i="6" s="1"/>
  <c r="I7" i="6"/>
  <c r="M7" i="6" s="1"/>
  <c r="H7" i="6"/>
  <c r="I6" i="6"/>
  <c r="H6" i="6"/>
  <c r="B3" i="6"/>
  <c r="P54" i="5"/>
  <c r="D43" i="5"/>
  <c r="C43" i="5"/>
  <c r="B43" i="5"/>
  <c r="D42" i="5"/>
  <c r="C42" i="5"/>
  <c r="B42" i="5"/>
  <c r="D41" i="5"/>
  <c r="C41" i="5"/>
  <c r="B41" i="5"/>
  <c r="D40" i="5"/>
  <c r="C40" i="5"/>
  <c r="B40" i="5"/>
  <c r="D39" i="5"/>
  <c r="C39" i="5"/>
  <c r="B39" i="5"/>
  <c r="D38" i="5"/>
  <c r="C38" i="5"/>
  <c r="B38" i="5"/>
  <c r="D37" i="5"/>
  <c r="C37" i="5"/>
  <c r="B37" i="5"/>
  <c r="D36" i="5"/>
  <c r="B36" i="5"/>
  <c r="D35" i="5"/>
  <c r="C35" i="5"/>
  <c r="B35" i="5"/>
  <c r="B34" i="5"/>
  <c r="D33" i="5"/>
  <c r="C33" i="5"/>
  <c r="B33" i="5"/>
  <c r="D32" i="5"/>
  <c r="C32" i="5"/>
  <c r="B32" i="5"/>
  <c r="C31" i="5"/>
  <c r="B31" i="5"/>
  <c r="D30" i="5"/>
  <c r="C30" i="5"/>
  <c r="B30" i="5"/>
  <c r="D29" i="5"/>
  <c r="B29" i="5"/>
  <c r="D28" i="5"/>
  <c r="C28" i="5"/>
  <c r="B28" i="5"/>
  <c r="C27" i="5"/>
  <c r="B27" i="5"/>
  <c r="D26" i="5"/>
  <c r="B26" i="5"/>
  <c r="C25" i="5"/>
  <c r="B25" i="5"/>
  <c r="C24" i="5"/>
  <c r="B24" i="5"/>
  <c r="C23" i="5"/>
  <c r="B23" i="5"/>
  <c r="D22" i="5"/>
  <c r="B22" i="5"/>
  <c r="D21" i="5"/>
  <c r="B21" i="5"/>
  <c r="D20" i="5"/>
  <c r="C20" i="5"/>
  <c r="B20" i="5"/>
  <c r="C19" i="5"/>
  <c r="B19" i="5"/>
  <c r="C18" i="5"/>
  <c r="B18" i="5"/>
  <c r="D17" i="5"/>
  <c r="C17" i="5"/>
  <c r="B17" i="5"/>
  <c r="C16" i="5"/>
  <c r="B16" i="5"/>
  <c r="B15" i="5"/>
  <c r="D14" i="5"/>
  <c r="C14" i="5"/>
  <c r="B14" i="5"/>
  <c r="D13" i="5"/>
  <c r="B13" i="5"/>
  <c r="D12" i="5"/>
  <c r="C12" i="5"/>
  <c r="B12" i="5"/>
  <c r="B11" i="5"/>
  <c r="B10" i="5"/>
  <c r="D9" i="5"/>
  <c r="C9" i="5"/>
  <c r="B9" i="5"/>
  <c r="C8" i="5"/>
  <c r="B8" i="5"/>
  <c r="D7" i="5"/>
  <c r="C7" i="5"/>
  <c r="B7" i="5"/>
  <c r="D4" i="5"/>
  <c r="I44" i="4"/>
  <c r="M44" i="4" s="1"/>
  <c r="H44" i="4"/>
  <c r="L44" i="4" s="1"/>
  <c r="J43" i="4"/>
  <c r="I43" i="4"/>
  <c r="H43" i="4"/>
  <c r="I42" i="4"/>
  <c r="J42" i="4" s="1"/>
  <c r="H42" i="4"/>
  <c r="L42" i="4" s="1"/>
  <c r="I41" i="4"/>
  <c r="D42" i="3" s="1"/>
  <c r="H41" i="4"/>
  <c r="L41" i="4" s="1"/>
  <c r="I40" i="4"/>
  <c r="M40" i="4" s="1"/>
  <c r="H40" i="4"/>
  <c r="I39" i="4"/>
  <c r="H39" i="4"/>
  <c r="I38" i="4"/>
  <c r="H38" i="4"/>
  <c r="I37" i="4"/>
  <c r="H37" i="4"/>
  <c r="L37" i="4" s="1"/>
  <c r="I36" i="4"/>
  <c r="M36" i="4" s="1"/>
  <c r="H36" i="4"/>
  <c r="I35" i="4"/>
  <c r="J35" i="4" s="1"/>
  <c r="H35" i="4"/>
  <c r="C36" i="3" s="1"/>
  <c r="I34" i="4"/>
  <c r="J34" i="4" s="1"/>
  <c r="H34" i="4"/>
  <c r="I33" i="4"/>
  <c r="H33" i="4"/>
  <c r="L33" i="4" s="1"/>
  <c r="I32" i="4"/>
  <c r="H32" i="4"/>
  <c r="I31" i="4"/>
  <c r="H31" i="4"/>
  <c r="L31" i="4" s="1"/>
  <c r="I30" i="4"/>
  <c r="J30" i="4" s="1"/>
  <c r="H30" i="4"/>
  <c r="I29" i="4"/>
  <c r="M29" i="4" s="1"/>
  <c r="H29" i="4"/>
  <c r="L29" i="4" s="1"/>
  <c r="I28" i="4"/>
  <c r="H28" i="4"/>
  <c r="I27" i="4"/>
  <c r="H27" i="4"/>
  <c r="C28" i="3" s="1"/>
  <c r="I26" i="4"/>
  <c r="H26" i="4"/>
  <c r="L26" i="4" s="1"/>
  <c r="I25" i="4"/>
  <c r="J25" i="4" s="1"/>
  <c r="H25" i="4"/>
  <c r="I24" i="4"/>
  <c r="H24" i="4"/>
  <c r="C25" i="3" s="1"/>
  <c r="I23" i="4"/>
  <c r="M23" i="4" s="1"/>
  <c r="H23" i="4"/>
  <c r="L24" i="4" s="1"/>
  <c r="I22" i="4"/>
  <c r="H22" i="4"/>
  <c r="I21" i="4"/>
  <c r="M21" i="4" s="1"/>
  <c r="H21" i="4"/>
  <c r="I20" i="4"/>
  <c r="H20" i="4"/>
  <c r="L20" i="4" s="1"/>
  <c r="I19" i="4"/>
  <c r="J19" i="4" s="1"/>
  <c r="H19" i="4"/>
  <c r="I18" i="4"/>
  <c r="M18" i="4" s="1"/>
  <c r="H18" i="4"/>
  <c r="L18" i="4" s="1"/>
  <c r="I17" i="4"/>
  <c r="H17" i="4"/>
  <c r="I16" i="4"/>
  <c r="M16" i="4" s="1"/>
  <c r="H16" i="4"/>
  <c r="L16" i="4" s="1"/>
  <c r="I15" i="4"/>
  <c r="H15" i="4"/>
  <c r="L15" i="4" s="1"/>
  <c r="I14" i="4"/>
  <c r="J14" i="4" s="1"/>
  <c r="H14" i="4"/>
  <c r="I13" i="4"/>
  <c r="H13" i="4"/>
  <c r="I12" i="4"/>
  <c r="H12" i="4"/>
  <c r="C13" i="3" s="1"/>
  <c r="I11" i="4"/>
  <c r="J11" i="4" s="1"/>
  <c r="H11" i="4"/>
  <c r="C12" i="3" s="1"/>
  <c r="I10" i="4"/>
  <c r="H10" i="4"/>
  <c r="I9" i="4"/>
  <c r="J9" i="4" s="1"/>
  <c r="H9" i="4"/>
  <c r="L9" i="4" s="1"/>
  <c r="I8" i="4"/>
  <c r="M9" i="4" s="1"/>
  <c r="H8" i="4"/>
  <c r="I7" i="4"/>
  <c r="M7" i="4" s="1"/>
  <c r="H7" i="4"/>
  <c r="L7" i="4" s="1"/>
  <c r="I6" i="4"/>
  <c r="H6" i="4"/>
  <c r="B3" i="4"/>
  <c r="E56" i="3" s="1"/>
  <c r="D45" i="3"/>
  <c r="B45" i="3"/>
  <c r="D44" i="3"/>
  <c r="C44" i="3"/>
  <c r="B44" i="3"/>
  <c r="D43" i="3"/>
  <c r="C43" i="3"/>
  <c r="B43" i="3"/>
  <c r="C42" i="3"/>
  <c r="B42" i="3"/>
  <c r="C41" i="3"/>
  <c r="B41" i="3"/>
  <c r="D40" i="3"/>
  <c r="C40" i="3"/>
  <c r="B40" i="3"/>
  <c r="D39" i="3"/>
  <c r="C39" i="3"/>
  <c r="B39" i="3"/>
  <c r="D38" i="3"/>
  <c r="C38" i="3"/>
  <c r="B38" i="3"/>
  <c r="C37" i="3"/>
  <c r="B37" i="3"/>
  <c r="D36" i="3"/>
  <c r="B36" i="3"/>
  <c r="D35" i="3"/>
  <c r="C35" i="3"/>
  <c r="B35" i="3"/>
  <c r="B34" i="3"/>
  <c r="D33" i="3"/>
  <c r="C33" i="3"/>
  <c r="B33" i="3"/>
  <c r="C32" i="3"/>
  <c r="B32" i="3"/>
  <c r="C31" i="3"/>
  <c r="B31" i="3"/>
  <c r="B30" i="3"/>
  <c r="D29" i="3"/>
  <c r="C29" i="3"/>
  <c r="B29" i="3"/>
  <c r="D28" i="3"/>
  <c r="B28" i="3"/>
  <c r="D27" i="3"/>
  <c r="B27" i="3"/>
  <c r="C26" i="3"/>
  <c r="B26" i="3"/>
  <c r="D25" i="3"/>
  <c r="B25" i="3"/>
  <c r="D24" i="3"/>
  <c r="C24" i="3"/>
  <c r="B24" i="3"/>
  <c r="D23" i="3"/>
  <c r="C23" i="3"/>
  <c r="B23" i="3"/>
  <c r="C22" i="3"/>
  <c r="B22" i="3"/>
  <c r="D21" i="3"/>
  <c r="B21" i="3"/>
  <c r="D20" i="3"/>
  <c r="C20" i="3"/>
  <c r="B20" i="3"/>
  <c r="D19" i="3"/>
  <c r="B19" i="3"/>
  <c r="D18" i="3"/>
  <c r="C18" i="3"/>
  <c r="B18" i="3"/>
  <c r="B17" i="3"/>
  <c r="D16" i="3"/>
  <c r="C16" i="3"/>
  <c r="B16" i="3"/>
  <c r="C15" i="3"/>
  <c r="B15" i="3"/>
  <c r="D14" i="3"/>
  <c r="C14" i="3"/>
  <c r="B14" i="3"/>
  <c r="D13" i="3"/>
  <c r="B13" i="3"/>
  <c r="D12" i="3"/>
  <c r="B12" i="3"/>
  <c r="D11" i="3"/>
  <c r="C11" i="3"/>
  <c r="B11" i="3"/>
  <c r="C10" i="3"/>
  <c r="B10" i="3"/>
  <c r="C9" i="3"/>
  <c r="B9" i="3"/>
  <c r="B8" i="3"/>
  <c r="D7" i="3"/>
  <c r="C7" i="3"/>
  <c r="B7" i="3"/>
  <c r="D4" i="3"/>
  <c r="L30" i="2"/>
  <c r="T30" i="2" s="1"/>
  <c r="K30" i="2"/>
  <c r="J30" i="2"/>
  <c r="L29" i="2"/>
  <c r="T29" i="2" s="1"/>
  <c r="K29" i="2"/>
  <c r="S29" i="2" s="1"/>
  <c r="J29" i="2"/>
  <c r="O29" i="2" s="1"/>
  <c r="L28" i="2"/>
  <c r="K28" i="2"/>
  <c r="J28" i="2"/>
  <c r="O28" i="2" s="1"/>
  <c r="L27" i="2"/>
  <c r="E27" i="1" s="1"/>
  <c r="K27" i="2"/>
  <c r="D27" i="1" s="1"/>
  <c r="J27" i="2"/>
  <c r="L26" i="2"/>
  <c r="T26" i="2" s="1"/>
  <c r="K26" i="2"/>
  <c r="S26" i="2" s="1"/>
  <c r="J26" i="2"/>
  <c r="L25" i="2"/>
  <c r="K25" i="2"/>
  <c r="O25" i="2" s="1"/>
  <c r="J25" i="2"/>
  <c r="L24" i="2"/>
  <c r="E24" i="1" s="1"/>
  <c r="K24" i="2"/>
  <c r="S24" i="2" s="1"/>
  <c r="J24" i="2"/>
  <c r="R24" i="2" s="1"/>
  <c r="L23" i="2"/>
  <c r="T23" i="2" s="1"/>
  <c r="K23" i="2"/>
  <c r="J23" i="2"/>
  <c r="L22" i="2"/>
  <c r="T22" i="2" s="1"/>
  <c r="K22" i="2"/>
  <c r="J22" i="2"/>
  <c r="L21" i="2"/>
  <c r="T21" i="2" s="1"/>
  <c r="K21" i="2"/>
  <c r="S21" i="2" s="1"/>
  <c r="J21" i="2"/>
  <c r="R21" i="2" s="1"/>
  <c r="L20" i="2"/>
  <c r="K20" i="2"/>
  <c r="J20" i="2"/>
  <c r="R20" i="2" s="1"/>
  <c r="L19" i="2"/>
  <c r="E19" i="1" s="1"/>
  <c r="K19" i="2"/>
  <c r="D19" i="1" s="1"/>
  <c r="J19" i="2"/>
  <c r="L18" i="2"/>
  <c r="T18" i="2" s="1"/>
  <c r="K18" i="2"/>
  <c r="O18" i="2" s="1"/>
  <c r="J18" i="2"/>
  <c r="L17" i="2"/>
  <c r="K17" i="2"/>
  <c r="S17" i="2" s="1"/>
  <c r="J17" i="2"/>
  <c r="L16" i="2"/>
  <c r="E16" i="1" s="1"/>
  <c r="K16" i="2"/>
  <c r="J16" i="2"/>
  <c r="R16" i="2" s="1"/>
  <c r="L15" i="2"/>
  <c r="T15" i="2" s="1"/>
  <c r="K15" i="2"/>
  <c r="J15" i="2"/>
  <c r="L14" i="2"/>
  <c r="T14" i="2" s="1"/>
  <c r="K14" i="2"/>
  <c r="J14" i="2"/>
  <c r="L13" i="2"/>
  <c r="K13" i="2"/>
  <c r="J13" i="2"/>
  <c r="R13" i="2" s="1"/>
  <c r="L12" i="2"/>
  <c r="K12" i="2"/>
  <c r="J12" i="2"/>
  <c r="R12" i="2" s="1"/>
  <c r="L11" i="2"/>
  <c r="E11" i="1" s="1"/>
  <c r="K11" i="2"/>
  <c r="J11" i="2"/>
  <c r="L10" i="2"/>
  <c r="T10" i="2" s="1"/>
  <c r="K10" i="2"/>
  <c r="O10" i="2" s="1"/>
  <c r="J10" i="2"/>
  <c r="L9" i="2"/>
  <c r="K9" i="2"/>
  <c r="S9" i="2" s="1"/>
  <c r="J9" i="2"/>
  <c r="L8" i="2"/>
  <c r="E8" i="1" s="1"/>
  <c r="K8" i="2"/>
  <c r="S8" i="2" s="1"/>
  <c r="J8" i="2"/>
  <c r="R8" i="2" s="1"/>
  <c r="L7" i="2"/>
  <c r="T7" i="2" s="1"/>
  <c r="K7" i="2"/>
  <c r="J7" i="2"/>
  <c r="L6" i="2"/>
  <c r="P6" i="2" s="1"/>
  <c r="K6" i="2"/>
  <c r="J6" i="2"/>
  <c r="D30" i="1"/>
  <c r="C30" i="1"/>
  <c r="B30" i="1"/>
  <c r="E29" i="1"/>
  <c r="D29" i="1"/>
  <c r="B29" i="1"/>
  <c r="E28" i="1"/>
  <c r="D28" i="1"/>
  <c r="C28" i="1"/>
  <c r="B28" i="1"/>
  <c r="C27" i="1"/>
  <c r="B27" i="1"/>
  <c r="C26" i="1"/>
  <c r="B26" i="1"/>
  <c r="E25" i="1"/>
  <c r="D25" i="1"/>
  <c r="C25" i="1"/>
  <c r="B25" i="1"/>
  <c r="D24" i="1"/>
  <c r="C24" i="1"/>
  <c r="B24" i="1"/>
  <c r="D23" i="1"/>
  <c r="C23" i="1"/>
  <c r="B23" i="1"/>
  <c r="D22" i="1"/>
  <c r="C22" i="1"/>
  <c r="B22" i="1"/>
  <c r="E21" i="1"/>
  <c r="D21" i="1"/>
  <c r="B21" i="1"/>
  <c r="E20" i="1"/>
  <c r="D20" i="1"/>
  <c r="C20" i="1"/>
  <c r="B20" i="1"/>
  <c r="C19" i="1"/>
  <c r="B19" i="1"/>
  <c r="C18" i="1"/>
  <c r="B18" i="1"/>
  <c r="E17" i="1"/>
  <c r="D17" i="1"/>
  <c r="C17" i="1"/>
  <c r="B17" i="1"/>
  <c r="D16" i="1"/>
  <c r="C16" i="1"/>
  <c r="B16" i="1"/>
  <c r="D15" i="1"/>
  <c r="C15" i="1"/>
  <c r="B15" i="1"/>
  <c r="D14" i="1"/>
  <c r="C14" i="1"/>
  <c r="B14" i="1"/>
  <c r="E13" i="1"/>
  <c r="D13" i="1"/>
  <c r="B13" i="1"/>
  <c r="E12" i="1"/>
  <c r="D12" i="1"/>
  <c r="C12" i="1"/>
  <c r="B12" i="1"/>
  <c r="C11" i="1"/>
  <c r="B11" i="1"/>
  <c r="C10" i="1"/>
  <c r="B10" i="1"/>
  <c r="E9" i="1"/>
  <c r="D9" i="1"/>
  <c r="C9" i="1"/>
  <c r="B9" i="1"/>
  <c r="D8" i="1"/>
  <c r="C8" i="1"/>
  <c r="B8" i="1"/>
  <c r="D7" i="1"/>
  <c r="C7" i="1"/>
  <c r="B7" i="1"/>
  <c r="D6" i="1"/>
  <c r="C6" i="1"/>
  <c r="B6" i="1"/>
  <c r="C4" i="1"/>
  <c r="R14" i="2" l="1"/>
  <c r="L39" i="4"/>
  <c r="E7" i="1"/>
  <c r="E15" i="1"/>
  <c r="E23" i="1"/>
  <c r="R7" i="2"/>
  <c r="T9" i="2"/>
  <c r="S12" i="2"/>
  <c r="R15" i="2"/>
  <c r="T17" i="2"/>
  <c r="S20" i="2"/>
  <c r="R23" i="2"/>
  <c r="T25" i="2"/>
  <c r="S28" i="2"/>
  <c r="C17" i="3"/>
  <c r="D22" i="3"/>
  <c r="D30" i="3"/>
  <c r="L10" i="4"/>
  <c r="M13" i="4"/>
  <c r="L17" i="4"/>
  <c r="M20" i="4"/>
  <c r="M25" i="4"/>
  <c r="L28" i="4"/>
  <c r="M39" i="4"/>
  <c r="D15" i="5"/>
  <c r="D23" i="5"/>
  <c r="C26" i="5"/>
  <c r="D31" i="5"/>
  <c r="C34" i="5"/>
  <c r="J6" i="6"/>
  <c r="L14" i="6"/>
  <c r="M16" i="6"/>
  <c r="J23" i="6"/>
  <c r="L27" i="6"/>
  <c r="L31" i="6"/>
  <c r="L34" i="6"/>
  <c r="L38" i="6"/>
  <c r="L41" i="6"/>
  <c r="K14" i="8"/>
  <c r="K22" i="8"/>
  <c r="K30" i="8"/>
  <c r="K38" i="8"/>
  <c r="K46" i="8"/>
  <c r="S11" i="2"/>
  <c r="D11" i="1"/>
  <c r="C30" i="3"/>
  <c r="L13" i="4"/>
  <c r="J27" i="4"/>
  <c r="M31" i="4"/>
  <c r="L10" i="6"/>
  <c r="S7" i="2"/>
  <c r="R10" i="2"/>
  <c r="T12" i="2"/>
  <c r="S15" i="2"/>
  <c r="R18" i="2"/>
  <c r="T20" i="2"/>
  <c r="S23" i="2"/>
  <c r="R26" i="2"/>
  <c r="T28" i="2"/>
  <c r="D9" i="3"/>
  <c r="D17" i="3"/>
  <c r="D41" i="3"/>
  <c r="J6" i="4"/>
  <c r="J10" i="4"/>
  <c r="L21" i="4"/>
  <c r="L25" i="4"/>
  <c r="M28" i="4"/>
  <c r="M32" i="4"/>
  <c r="L36" i="4"/>
  <c r="D10" i="5"/>
  <c r="D18" i="5"/>
  <c r="L7" i="6"/>
  <c r="L18" i="6"/>
  <c r="J20" i="6"/>
  <c r="L24" i="6"/>
  <c r="M34" i="6"/>
  <c r="M38" i="6"/>
  <c r="M41" i="6"/>
  <c r="C12" i="7"/>
  <c r="C20" i="7"/>
  <c r="C28" i="7"/>
  <c r="C36" i="7"/>
  <c r="C44" i="7"/>
  <c r="K23" i="8"/>
  <c r="K31" i="8"/>
  <c r="K39" i="8"/>
  <c r="K47" i="8"/>
  <c r="D26" i="1"/>
  <c r="O13" i="2"/>
  <c r="J33" i="4"/>
  <c r="L40" i="4"/>
  <c r="D8" i="5"/>
  <c r="D16" i="5"/>
  <c r="J7" i="6"/>
  <c r="J21" i="6"/>
  <c r="J28" i="6"/>
  <c r="C9" i="7"/>
  <c r="C17" i="7"/>
  <c r="C25" i="7"/>
  <c r="C33" i="7"/>
  <c r="C41" i="7"/>
  <c r="C49" i="7"/>
  <c r="K9" i="8"/>
  <c r="K17" i="8"/>
  <c r="K25" i="8"/>
  <c r="K33" i="8"/>
  <c r="K41" i="8"/>
  <c r="K49" i="8"/>
  <c r="D10" i="1"/>
  <c r="D18" i="1"/>
  <c r="D15" i="3"/>
  <c r="D31" i="3"/>
  <c r="C34" i="3"/>
  <c r="E6" i="1"/>
  <c r="E10" i="1"/>
  <c r="E14" i="1"/>
  <c r="E18" i="1"/>
  <c r="E22" i="1"/>
  <c r="E26" i="1"/>
  <c r="E30" i="1"/>
  <c r="R11" i="2"/>
  <c r="T13" i="2"/>
  <c r="O16" i="2"/>
  <c r="R19" i="2"/>
  <c r="O27" i="2"/>
  <c r="D10" i="3"/>
  <c r="C21" i="3"/>
  <c r="D26" i="3"/>
  <c r="D34" i="3"/>
  <c r="C45" i="3"/>
  <c r="M15" i="4"/>
  <c r="J22" i="4"/>
  <c r="M27" i="4"/>
  <c r="L35" i="4"/>
  <c r="J37" i="4"/>
  <c r="D11" i="5"/>
  <c r="C22" i="5"/>
  <c r="D27" i="5"/>
  <c r="L12" i="6"/>
  <c r="L15" i="6"/>
  <c r="L29" i="6"/>
  <c r="K10" i="8"/>
  <c r="K18" i="8"/>
  <c r="K26" i="8"/>
  <c r="K34" i="8"/>
  <c r="K42" i="8"/>
  <c r="K50" i="8"/>
  <c r="S27" i="2"/>
  <c r="L40" i="6"/>
  <c r="C14" i="7"/>
  <c r="C22" i="7"/>
  <c r="C30" i="7"/>
  <c r="C38" i="7"/>
  <c r="C46" i="7"/>
  <c r="T8" i="2"/>
  <c r="T16" i="2"/>
  <c r="S19" i="2"/>
  <c r="R22" i="2"/>
  <c r="T24" i="2"/>
  <c r="R30" i="2"/>
  <c r="C8" i="3"/>
  <c r="D37" i="3"/>
  <c r="L12" i="4"/>
  <c r="M18" i="6"/>
  <c r="C13" i="1"/>
  <c r="C21" i="1"/>
  <c r="C29" i="1"/>
  <c r="O6" i="2"/>
  <c r="R9" i="2"/>
  <c r="T11" i="2"/>
  <c r="S14" i="2"/>
  <c r="R17" i="2"/>
  <c r="T19" i="2"/>
  <c r="O22" i="2"/>
  <c r="R25" i="2"/>
  <c r="T27" i="2"/>
  <c r="S30" i="2"/>
  <c r="D8" i="3"/>
  <c r="C19" i="3"/>
  <c r="C27" i="3"/>
  <c r="D32" i="3"/>
  <c r="M12" i="4"/>
  <c r="J38" i="4"/>
  <c r="D25" i="5"/>
  <c r="C36" i="5"/>
  <c r="M8" i="6"/>
  <c r="L26" i="6"/>
  <c r="M40" i="6"/>
  <c r="K12" i="8"/>
  <c r="K20" i="8"/>
  <c r="K28" i="8"/>
  <c r="K36" i="8"/>
  <c r="K44" i="8"/>
  <c r="M15" i="6"/>
  <c r="L20" i="6"/>
  <c r="L28" i="6"/>
  <c r="M31" i="6"/>
  <c r="M39" i="6"/>
  <c r="L9" i="6"/>
  <c r="M12" i="6"/>
  <c r="J14" i="6"/>
  <c r="L17" i="6"/>
  <c r="M20" i="6"/>
  <c r="J22" i="6"/>
  <c r="M28" i="6"/>
  <c r="J30" i="6"/>
  <c r="M36" i="6"/>
  <c r="J38" i="6"/>
  <c r="M9" i="6"/>
  <c r="J11" i="6"/>
  <c r="L22" i="6"/>
  <c r="M25" i="6"/>
  <c r="J27" i="6"/>
  <c r="L30" i="6"/>
  <c r="M33" i="6"/>
  <c r="J35" i="6"/>
  <c r="M23" i="6"/>
  <c r="J19" i="6"/>
  <c r="J8" i="6"/>
  <c r="L11" i="6"/>
  <c r="J16" i="6"/>
  <c r="J24" i="6"/>
  <c r="J32" i="6"/>
  <c r="L35" i="6"/>
  <c r="M17" i="6"/>
  <c r="M11" i="6"/>
  <c r="J13" i="6"/>
  <c r="M19" i="6"/>
  <c r="M27" i="6"/>
  <c r="M35" i="6"/>
  <c r="J37" i="6"/>
  <c r="J10" i="6"/>
  <c r="L13" i="6"/>
  <c r="J18" i="6"/>
  <c r="J26" i="6"/>
  <c r="J34" i="6"/>
  <c r="J42" i="6"/>
  <c r="M13" i="6"/>
  <c r="M21" i="6"/>
  <c r="M29" i="6"/>
  <c r="M17" i="4"/>
  <c r="L22" i="4"/>
  <c r="L30" i="4"/>
  <c r="M33" i="4"/>
  <c r="L38" i="4"/>
  <c r="M41" i="4"/>
  <c r="J8" i="4"/>
  <c r="L11" i="4"/>
  <c r="J16" i="4"/>
  <c r="L19" i="4"/>
  <c r="M22" i="4"/>
  <c r="L27" i="4"/>
  <c r="M30" i="4"/>
  <c r="L43" i="4"/>
  <c r="L8" i="4"/>
  <c r="M11" i="4"/>
  <c r="M19" i="4"/>
  <c r="J29" i="4"/>
  <c r="L32" i="4"/>
  <c r="M35" i="4"/>
  <c r="M8" i="4"/>
  <c r="J18" i="4"/>
  <c r="J26" i="4"/>
  <c r="J7" i="4"/>
  <c r="J15" i="4"/>
  <c r="J23" i="4"/>
  <c r="J31" i="4"/>
  <c r="L34" i="4"/>
  <c r="M37" i="4"/>
  <c r="M10" i="4"/>
  <c r="J12" i="4"/>
  <c r="J20" i="4"/>
  <c r="L23" i="4"/>
  <c r="M26" i="4"/>
  <c r="J28" i="4"/>
  <c r="M34" i="4"/>
  <c r="J36" i="4"/>
  <c r="M42" i="4"/>
  <c r="J44" i="4"/>
  <c r="L14" i="4"/>
  <c r="J24" i="4"/>
  <c r="J32" i="4"/>
  <c r="M38" i="4"/>
  <c r="J13" i="4"/>
  <c r="J21" i="4"/>
  <c r="M43" i="4"/>
  <c r="M24" i="4"/>
  <c r="J39" i="4"/>
  <c r="J17" i="4"/>
  <c r="J41" i="4"/>
  <c r="M14" i="4"/>
  <c r="J40" i="4"/>
  <c r="O7" i="2"/>
  <c r="O9" i="2"/>
  <c r="O12" i="2"/>
  <c r="O15" i="2"/>
  <c r="O19" i="2"/>
  <c r="O21" i="2"/>
  <c r="O23" i="2"/>
  <c r="O26" i="2"/>
  <c r="O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R27" i="2"/>
  <c r="R28" i="2"/>
  <c r="R29" i="2"/>
  <c r="O8" i="2"/>
  <c r="O11" i="2"/>
  <c r="O14" i="2"/>
  <c r="O17" i="2"/>
  <c r="O20" i="2"/>
  <c r="O24" i="2"/>
  <c r="S10" i="2"/>
  <c r="S13" i="2"/>
  <c r="S16" i="2"/>
  <c r="S18" i="2"/>
  <c r="S22" i="2"/>
  <c r="S25" i="2"/>
</calcChain>
</file>

<file path=xl/sharedStrings.xml><?xml version="1.0" encoding="utf-8"?>
<sst xmlns="http://schemas.openxmlformats.org/spreadsheetml/2006/main" count="797" uniqueCount="341">
  <si>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</si>
  <si>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</si>
  <si>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</si>
  <si>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</si>
  <si>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</si>
  <si>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</si>
  <si>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</si>
  <si>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</si>
  <si>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</si>
  <si>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</si>
  <si>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</si>
  <si>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</si>
  <si>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</si>
  <si>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</si>
  <si>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7.375</t>
  </si>
  <si>
    <t xml:space="preserve">LTV/FICO LLPA's:  Applicable for Full documentation </t>
  </si>
  <si>
    <t>Min rate after adjustments is 7.375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</si>
  <si>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</si>
  <si>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</si>
  <si>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</si>
  <si>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</si>
  <si>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</si>
  <si>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</si>
  <si>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</si>
  <si>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</si>
  <si>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</si>
  <si>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</si>
  <si>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</si>
  <si>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</si>
  <si>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</si>
  <si>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</si>
  <si>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</si>
  <si>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</si>
  <si>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</si>
  <si>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</si>
  <si>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</si>
  <si>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</si>
  <si>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</si>
  <si>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t>&gt;$150,000 - $199,999</t>
  </si>
  <si>
    <r>
      <rPr>
        <b/>
        <u/>
        <sz val="10"/>
        <color rgb="FFFF0000"/>
        <rFont val="Arial"/>
        <family val="2"/>
      </rPr>
      <t>&gt;</t>
    </r>
    <r>
      <rPr>
        <b/>
        <sz val="10"/>
        <color rgb="FFFF0000"/>
        <rFont val="Arial"/>
        <family val="2"/>
      </rPr>
      <t>$200,000 - $749,999</t>
    </r>
  </si>
  <si>
    <r>
      <rPr>
        <b/>
        <u/>
        <sz val="10"/>
        <color rgb="FFFF0000"/>
        <rFont val="Arial"/>
        <family val="2"/>
      </rPr>
      <t>&gt;</t>
    </r>
    <r>
      <rPr>
        <b/>
        <sz val="10"/>
        <color rgb="FFFF0000"/>
        <rFont val="Arial"/>
        <family val="2"/>
      </rPr>
      <t>$750,000 -$ 1,499,999</t>
    </r>
  </si>
  <si>
    <t>4800 N Federal HWY Building E</t>
  </si>
  <si>
    <r>
      <rPr>
        <b/>
        <u/>
        <sz val="10"/>
        <color rgb="FFFF0000"/>
        <rFont val="Arial"/>
        <family val="2"/>
      </rPr>
      <t>&gt;</t>
    </r>
    <r>
      <rPr>
        <b/>
        <sz val="10"/>
        <color rgb="FFFF0000"/>
        <rFont val="Arial"/>
        <family val="2"/>
      </rPr>
      <t>$1,500,000 - $2,999,999</t>
    </r>
  </si>
  <si>
    <t>Suite 200</t>
  </si>
  <si>
    <r>
      <t>&gt;</t>
    </r>
    <r>
      <rPr>
        <b/>
        <sz val="10"/>
        <color rgb="FFFF0000"/>
        <rFont val="Arial"/>
        <family val="2"/>
      </rPr>
      <t>$3,000,000 -$3,500,000</t>
    </r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</si>
  <si>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</si>
  <si>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</si>
  <si>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</si>
  <si>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</si>
  <si>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</si>
  <si>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</si>
  <si>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</si>
  <si>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</si>
  <si>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</si>
  <si>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</si>
  <si>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</si>
  <si>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</si>
  <si>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</si>
  <si>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Admin Fee : $795, Reliance Letter $295 $ Mers Fee $100</t>
  </si>
  <si>
    <t>Unavailable Flex Supreme</t>
  </si>
  <si>
    <t>2 Unit</t>
  </si>
  <si>
    <t>CDA: $150 (if SSR is greater than 2.5% only)</t>
  </si>
  <si>
    <t>Asset Utilization suplimental</t>
  </si>
  <si>
    <t>3-4 Unit</t>
  </si>
  <si>
    <t xml:space="preserve">State Licensing </t>
  </si>
  <si>
    <t>P&amp;L Only</t>
  </si>
  <si>
    <t>12-months Bank Statements</t>
  </si>
  <si>
    <t>All States except VT &amp; HI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</si>
  <si>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</si>
  <si>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</si>
  <si>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Mortgagee Clause</t>
  </si>
  <si>
    <t>Max Properties Financed &gt; 4</t>
  </si>
  <si>
    <t>2nd Home</t>
  </si>
  <si>
    <t xml:space="preserve">NQM Funding, LLC ISAOA </t>
  </si>
  <si>
    <t>No ITIN's, or Foreign Nationals</t>
  </si>
  <si>
    <t>Escrow Waiver****</t>
  </si>
  <si>
    <t>4800 N FEDERAL HWY BLDG E Suite 200</t>
  </si>
  <si>
    <t>Investment Properties</t>
  </si>
  <si>
    <t>Property State NY/GA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</si>
  <si>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</si>
  <si>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</si>
  <si>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</si>
  <si>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</si>
  <si>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</si>
  <si>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</si>
  <si>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</si>
  <si>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</si>
  <si>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</si>
  <si>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</si>
  <si>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</si>
  <si>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</si>
  <si>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</si>
  <si>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</si>
  <si>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</si>
  <si>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</si>
  <si>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</si>
  <si>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</si>
  <si>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</si>
  <si>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</si>
  <si>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</si>
  <si>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</si>
  <si>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</si>
  <si>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</si>
  <si>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</si>
  <si>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</si>
  <si>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7.499</t>
  </si>
  <si>
    <t>Min rate after adjustments is 7.499 Min Rate for ITIN 8.499%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</si>
  <si>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</si>
  <si>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</si>
  <si>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</si>
  <si>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</si>
  <si>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</si>
  <si>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</si>
  <si>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</si>
  <si>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</si>
  <si>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</si>
  <si>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</si>
  <si>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</si>
  <si>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</si>
  <si>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</si>
  <si>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</si>
  <si>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</si>
  <si>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</si>
  <si>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</si>
  <si>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</si>
  <si>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</si>
  <si>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</si>
  <si>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</si>
  <si>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</si>
  <si>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</si>
  <si>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$795 1st Lien only, 1295 Combo 1st and 2nd, $795 2nd Lien only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</si>
  <si>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</si>
  <si>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</si>
  <si>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</si>
  <si>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</si>
  <si>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</si>
  <si>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</si>
  <si>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</si>
  <si>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</si>
  <si>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</si>
  <si>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</si>
  <si>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</si>
  <si>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NP INC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</si>
  <si>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</si>
  <si>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</si>
  <si>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</si>
  <si>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</si>
  <si>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</si>
  <si>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</si>
  <si>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</si>
  <si>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</si>
  <si>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</si>
  <si>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</si>
  <si>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</si>
  <si>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</si>
  <si>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</si>
  <si>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</si>
  <si>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</si>
  <si>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</si>
  <si>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</si>
  <si>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</si>
  <si>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</si>
  <si>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</si>
  <si>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</si>
  <si>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</si>
  <si>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</si>
  <si>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</si>
  <si>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</si>
  <si>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</si>
  <si>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</si>
  <si>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</si>
  <si>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</si>
  <si>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</si>
  <si>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</si>
  <si>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</si>
  <si>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</si>
  <si>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</si>
  <si>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</si>
  <si>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</si>
  <si>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</si>
  <si>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</si>
  <si>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</si>
  <si>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</si>
  <si>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</si>
  <si>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</si>
  <si>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</si>
  <si>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</si>
  <si>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</si>
  <si>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PNL w/2mo BS</t>
  </si>
  <si>
    <t>FICO&gt;=640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</si>
  <si>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</si>
  <si>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</si>
  <si>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</si>
  <si>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</si>
  <si>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</si>
  <si>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</si>
  <si>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</si>
  <si>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</si>
  <si>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</si>
  <si>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</si>
  <si>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</si>
  <si>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</si>
  <si>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</si>
  <si>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</si>
  <si>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</si>
  <si>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</si>
  <si>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</si>
  <si>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</si>
  <si>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</si>
  <si>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</si>
  <si>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</si>
  <si>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</si>
  <si>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</si>
  <si>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</si>
  <si>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</si>
  <si>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</si>
  <si>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</si>
  <si>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</si>
  <si>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</si>
  <si>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</si>
  <si>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</si>
  <si>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</si>
  <si>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</si>
  <si>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</si>
  <si>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</si>
  <si>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</si>
  <si>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</si>
  <si>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</si>
  <si>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</si>
  <si>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</si>
  <si>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</si>
  <si>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</si>
  <si>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</si>
  <si>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</si>
  <si>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</si>
  <si>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</si>
  <si>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</si>
  <si>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</si>
  <si>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</si>
  <si>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</si>
  <si>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</si>
  <si>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</si>
  <si>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</si>
  <si>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</si>
  <si>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</si>
  <si>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</si>
  <si>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</si>
  <si>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</si>
  <si>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</si>
  <si>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Min rate after adjustments is 7.499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</si>
  <si>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</si>
  <si>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</si>
  <si>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</si>
  <si>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</si>
  <si>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</si>
  <si>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</si>
  <si>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</si>
  <si>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</si>
  <si>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</si>
  <si>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</si>
  <si>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</si>
  <si>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</si>
  <si>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</si>
  <si>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</si>
  <si>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</si>
  <si>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</si>
  <si>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</t>
  </si>
  <si>
    <t>Notes</t>
  </si>
  <si>
    <t>Loans Do Not Follow Trid Max total Fee to a broker is 4% Max Total Fees 5%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</si>
  <si>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</si>
  <si>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</si>
  <si>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</si>
  <si>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</si>
  <si>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</si>
  <si>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</si>
  <si>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</si>
  <si>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</si>
  <si>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</si>
  <si>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</si>
  <si>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</si>
  <si>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</si>
  <si>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</si>
  <si>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</si>
  <si>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</si>
  <si>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</si>
  <si>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</si>
  <si>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</si>
  <si>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</si>
  <si>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</si>
  <si>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 if Combo</t>
  </si>
  <si>
    <t>DTI &gt;43&lt;50 (Owner Occupied Only)</t>
  </si>
  <si>
    <t>Stand-Alone 2nd Lien</t>
  </si>
  <si>
    <t>15 Year Term</t>
  </si>
  <si>
    <t xml:space="preserve">Fees if Stand Alone 2nd </t>
  </si>
  <si>
    <t>20 Year Term</t>
  </si>
  <si>
    <t>$795 2nd Lien only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</si>
  <si>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</si>
  <si>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</si>
  <si>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</si>
  <si>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</si>
  <si>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</si>
  <si>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</si>
  <si>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</si>
  <si>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</si>
  <si>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</si>
  <si>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</si>
  <si>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</si>
  <si>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</si>
  <si>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</si>
  <si>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</si>
  <si>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</si>
  <si>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</si>
  <si>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</si>
  <si>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</si>
  <si>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</si>
  <si>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</si>
  <si>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</si>
  <si>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</si>
  <si>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</si>
  <si>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</si>
  <si>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</si>
  <si>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</si>
  <si>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</si>
  <si>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</si>
  <si>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</si>
  <si>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</si>
  <si>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</si>
  <si>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</si>
  <si>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No Change</t>
  </si>
  <si>
    <t>Added 85 and 90% to P%L w 2mo and GA hits to 90%, SP</t>
  </si>
  <si>
    <t>.25 across the board, Verus/OSB over 20 BPS</t>
  </si>
  <si>
    <t>Improve .25 px [OSB+39bps/verus lowe rates 1/8]</t>
  </si>
  <si>
    <t>No Change (OSB W.25, Verus No Change)</t>
  </si>
  <si>
    <t>No Change (OSB -.25, Verus -.10)</t>
  </si>
  <si>
    <t>improve .125 (OSB +.40)</t>
  </si>
  <si>
    <t>AirDNA now STR</t>
  </si>
  <si>
    <t>Unchanged(OSB+.33, verus flat)</t>
  </si>
  <si>
    <t>MID DAY - +.125 Fed Speak Hold, and 3 cuts in 2024</t>
  </si>
  <si>
    <t>Improved .125-.25(OSB +.30, verus +.475)</t>
  </si>
  <si>
    <t>+ 125/OSB +5bps all products</t>
  </si>
  <si>
    <t>+ 15 OSB DSCR Verus Unchg'd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</si>
</sst>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rgb="FF00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b/>
      <sz val="10.5"/>
      <color rgb="FFFF0000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5" fillId="0" borderId="0" applyFont="0" applyFill="0" applyBorder="0" applyAlignment="0" applyProtection="0"/>
    <xf numFmtId="0" fontId="82" fillId="0" borderId="0" applyNumberFormat="0" applyFill="0" applyBorder="0" applyAlignment="0" applyProtection="0"/>
  </cellStyleXfs>
  <cellXfs count="706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11" fillId="0" borderId="29" xfId="0" applyNumberFormat="1" applyFont="1" applyBorder="1" applyAlignment="1">
      <alignment horizontal="center" vertical="top" shrinkToFit="1"/>
    </xf>
    <xf numFmtId="164" fontId="11" fillId="0" borderId="15" xfId="0" applyNumberFormat="1" applyFont="1" applyBorder="1" applyAlignment="1">
      <alignment horizontal="center" vertical="top" shrinkToFit="1"/>
    </xf>
    <xf numFmtId="0" fontId="20" fillId="6" borderId="7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/>
    </xf>
    <xf numFmtId="165" fontId="21" fillId="6" borderId="16" xfId="0" applyNumberFormat="1" applyFont="1" applyFill="1" applyBorder="1" applyAlignment="1">
      <alignment horizontal="center" vertical="center"/>
    </xf>
    <xf numFmtId="165" fontId="21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11" fillId="5" borderId="29" xfId="0" applyNumberFormat="1" applyFont="1" applyFill="1" applyBorder="1" applyAlignment="1">
      <alignment horizontal="center" vertical="top" shrinkToFit="1"/>
    </xf>
    <xf numFmtId="164" fontId="11" fillId="5" borderId="15" xfId="0" applyNumberFormat="1" applyFont="1" applyFill="1" applyBorder="1" applyAlignment="1">
      <alignment horizontal="center" vertical="top" shrinkToFit="1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2" fillId="5" borderId="7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5" fillId="2" borderId="33" xfId="0" applyFont="1" applyFill="1" applyBorder="1" applyAlignment="1">
      <alignment horizontal="center"/>
    </xf>
    <xf numFmtId="0" fontId="25" fillId="2" borderId="34" xfId="0" applyFont="1" applyFill="1" applyBorder="1" applyAlignment="1">
      <alignment horizontal="center"/>
    </xf>
    <xf numFmtId="0" fontId="25" fillId="2" borderId="35" xfId="0" applyFont="1" applyFill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5" fillId="2" borderId="36" xfId="0" applyFont="1" applyFill="1" applyBorder="1" applyAlignment="1">
      <alignment horizontal="center" vertical="center"/>
    </xf>
    <xf numFmtId="0" fontId="25" fillId="2" borderId="37" xfId="0" applyFont="1" applyFill="1" applyBorder="1" applyAlignment="1">
      <alignment horizontal="center" vertical="center"/>
    </xf>
    <xf numFmtId="0" fontId="25" fillId="2" borderId="38" xfId="0" applyFont="1" applyFill="1" applyBorder="1" applyAlignment="1">
      <alignment horizontal="center" vertical="center"/>
    </xf>
    <xf numFmtId="0" fontId="22" fillId="0" borderId="33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5" fillId="2" borderId="39" xfId="0" applyFont="1" applyFill="1" applyBorder="1" applyAlignment="1">
      <alignment horizontal="center"/>
    </xf>
    <xf numFmtId="0" fontId="25" fillId="2" borderId="40" xfId="0" applyFont="1" applyFill="1" applyBorder="1" applyAlignment="1">
      <alignment horizontal="center"/>
    </xf>
    <xf numFmtId="0" fontId="25" fillId="2" borderId="41" xfId="0" applyFont="1" applyFill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2" fillId="5" borderId="43" xfId="0" applyFont="1" applyFill="1" applyBorder="1" applyAlignment="1">
      <alignment horizontal="center" vertical="center"/>
    </xf>
    <xf numFmtId="165" fontId="13" fillId="0" borderId="43" xfId="0" applyNumberFormat="1" applyFont="1" applyBorder="1" applyAlignment="1">
      <alignment horizontal="center" vertical="center"/>
    </xf>
    <xf numFmtId="165" fontId="19" fillId="3" borderId="43" xfId="0" applyNumberFormat="1" applyFont="1" applyFill="1" applyBorder="1" applyAlignment="1">
      <alignment horizontal="center" vertical="center"/>
    </xf>
    <xf numFmtId="165" fontId="19" fillId="3" borderId="44" xfId="0" applyNumberFormat="1" applyFont="1" applyFill="1" applyBorder="1" applyAlignment="1">
      <alignment horizontal="center" vertical="center"/>
    </xf>
    <xf numFmtId="0" fontId="22" fillId="0" borderId="42" xfId="0" applyFont="1" applyBorder="1" applyAlignment="1">
      <alignment horizontal="center"/>
    </xf>
    <xf numFmtId="0" fontId="22" fillId="0" borderId="43" xfId="0" applyFont="1" applyBorder="1" applyAlignment="1">
      <alignment horizontal="center"/>
    </xf>
    <xf numFmtId="0" fontId="29" fillId="2" borderId="5" xfId="0" applyFont="1" applyFill="1" applyBorder="1"/>
    <xf numFmtId="0" fontId="30" fillId="2" borderId="4" xfId="0" applyFont="1" applyFill="1" applyBorder="1"/>
    <xf numFmtId="0" fontId="0" fillId="2" borderId="4" xfId="0" applyFill="1" applyBorder="1"/>
    <xf numFmtId="0" fontId="2" fillId="2" borderId="45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46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7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9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1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2" fillId="0" borderId="0" xfId="0" applyFont="1"/>
    <xf numFmtId="164" fontId="14" fillId="5" borderId="0" xfId="3" applyNumberFormat="1" applyFont="1" applyFill="1" applyAlignment="1">
      <alignment horizontal="center"/>
    </xf>
    <xf numFmtId="164" fontId="33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2" fillId="2" borderId="4" xfId="0" applyFont="1" applyFill="1" applyBorder="1"/>
    <xf numFmtId="0" fontId="32" fillId="0" borderId="4" xfId="0" applyFont="1" applyBorder="1" applyAlignment="1">
      <alignment horizontal="center"/>
    </xf>
    <xf numFmtId="0" fontId="32" fillId="0" borderId="4" xfId="0" applyFont="1" applyBorder="1"/>
    <xf numFmtId="0" fontId="32" fillId="5" borderId="4" xfId="0" applyFont="1" applyFill="1" applyBorder="1"/>
    <xf numFmtId="0" fontId="32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vertical="center"/>
    </xf>
    <xf numFmtId="0" fontId="35" fillId="0" borderId="0" xfId="0" applyFont="1" applyAlignment="1">
      <alignment vertical="center"/>
    </xf>
    <xf numFmtId="0" fontId="32" fillId="5" borderId="0" xfId="0" applyFont="1" applyFill="1"/>
    <xf numFmtId="0" fontId="32" fillId="2" borderId="0" xfId="0" applyFont="1" applyFill="1"/>
    <xf numFmtId="0" fontId="32" fillId="2" borderId="12" xfId="0" applyFont="1" applyFill="1" applyBorder="1"/>
    <xf numFmtId="0" fontId="36" fillId="4" borderId="11" xfId="0" applyFont="1" applyFill="1" applyBorder="1" applyAlignment="1">
      <alignment horizontal="center" vertical="center"/>
    </xf>
    <xf numFmtId="0" fontId="36" fillId="4" borderId="0" xfId="0" applyFont="1" applyFill="1" applyAlignment="1">
      <alignment horizontal="center" vertical="center"/>
    </xf>
    <xf numFmtId="14" fontId="36" fillId="4" borderId="0" xfId="0" applyNumberFormat="1" applyFont="1" applyFill="1" applyAlignment="1">
      <alignment horizontal="center" vertical="center"/>
    </xf>
    <xf numFmtId="0" fontId="34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2" fillId="4" borderId="0" xfId="0" applyFont="1" applyFill="1"/>
    <xf numFmtId="0" fontId="32" fillId="4" borderId="12" xfId="0" applyFont="1" applyFill="1" applyBorder="1"/>
    <xf numFmtId="0" fontId="36" fillId="2" borderId="11" xfId="0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6" fillId="2" borderId="16" xfId="0" applyFont="1" applyFill="1" applyBorder="1" applyAlignment="1">
      <alignment horizontal="center"/>
    </xf>
    <xf numFmtId="0" fontId="32" fillId="2" borderId="16" xfId="0" applyFont="1" applyFill="1" applyBorder="1"/>
    <xf numFmtId="0" fontId="37" fillId="2" borderId="0" xfId="0" applyFont="1" applyFill="1" applyAlignment="1">
      <alignment horizontal="center" vertical="center" wrapText="1"/>
    </xf>
    <xf numFmtId="0" fontId="36" fillId="4" borderId="7" xfId="0" applyFont="1" applyFill="1" applyBorder="1" applyAlignment="1">
      <alignment horizontal="center" vertical="center"/>
    </xf>
    <xf numFmtId="0" fontId="36" fillId="4" borderId="16" xfId="0" applyFont="1" applyFill="1" applyBorder="1" applyAlignment="1">
      <alignment horizontal="center" vertical="center"/>
    </xf>
    <xf numFmtId="0" fontId="32" fillId="4" borderId="8" xfId="0" applyFont="1" applyFill="1" applyBorder="1"/>
    <xf numFmtId="9" fontId="36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39" fillId="5" borderId="7" xfId="1" applyNumberFormat="1" applyFont="1" applyFill="1" applyBorder="1" applyAlignment="1">
      <alignment horizontal="center" vertical="center"/>
    </xf>
    <xf numFmtId="164" fontId="32" fillId="0" borderId="16" xfId="0" applyNumberFormat="1" applyFont="1" applyBorder="1" applyAlignment="1">
      <alignment horizontal="center" vertical="center"/>
    </xf>
    <xf numFmtId="168" fontId="32" fillId="10" borderId="0" xfId="0" applyNumberFormat="1" applyFont="1" applyFill="1"/>
    <xf numFmtId="0" fontId="39" fillId="5" borderId="23" xfId="0" applyFont="1" applyFill="1" applyBorder="1" applyAlignment="1">
      <alignment horizontal="center" vertical="center" wrapText="1"/>
    </xf>
    <xf numFmtId="0" fontId="35" fillId="0" borderId="23" xfId="0" applyFont="1" applyBorder="1"/>
    <xf numFmtId="164" fontId="32" fillId="0" borderId="23" xfId="0" applyNumberFormat="1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164" fontId="32" fillId="0" borderId="23" xfId="3" applyNumberFormat="1" applyFont="1" applyBorder="1" applyAlignment="1">
      <alignment horizontal="center"/>
    </xf>
    <xf numFmtId="0" fontId="32" fillId="10" borderId="0" xfId="0" applyFont="1" applyFill="1"/>
    <xf numFmtId="10" fontId="40" fillId="0" borderId="16" xfId="0" applyNumberFormat="1" applyFont="1" applyBorder="1" applyAlignment="1">
      <alignment horizontal="center" vertical="center" shrinkToFit="1"/>
    </xf>
    <xf numFmtId="2" fontId="40" fillId="0" borderId="16" xfId="0" applyNumberFormat="1" applyFont="1" applyBorder="1" applyAlignment="1">
      <alignment horizontal="center" vertical="center" shrinkToFit="1"/>
    </xf>
    <xf numFmtId="2" fontId="40" fillId="0" borderId="17" xfId="0" applyNumberFormat="1" applyFont="1" applyBorder="1" applyAlignment="1">
      <alignment horizontal="center" vertical="center" shrinkToFit="1"/>
    </xf>
    <xf numFmtId="0" fontId="39" fillId="5" borderId="16" xfId="0" applyFont="1" applyFill="1" applyBorder="1" applyAlignment="1">
      <alignment horizontal="center" vertical="center" wrapText="1"/>
    </xf>
    <xf numFmtId="0" fontId="35" fillId="0" borderId="16" xfId="0" applyFont="1" applyBorder="1"/>
    <xf numFmtId="164" fontId="32" fillId="0" borderId="16" xfId="0" applyNumberFormat="1" applyFont="1" applyBorder="1" applyAlignment="1">
      <alignment horizontal="center"/>
    </xf>
    <xf numFmtId="164" fontId="32" fillId="0" borderId="16" xfId="3" applyNumberFormat="1" applyFont="1" applyBorder="1" applyAlignment="1">
      <alignment horizontal="center"/>
    </xf>
    <xf numFmtId="0" fontId="41" fillId="2" borderId="16" xfId="0" applyFont="1" applyFill="1" applyBorder="1" applyAlignment="1">
      <alignment horizontal="center" vertical="center" wrapText="1"/>
    </xf>
    <xf numFmtId="0" fontId="41" fillId="2" borderId="17" xfId="0" applyFont="1" applyFill="1" applyBorder="1" applyAlignment="1">
      <alignment horizontal="center" vertical="center" wrapText="1"/>
    </xf>
    <xf numFmtId="0" fontId="32" fillId="0" borderId="16" xfId="0" applyFont="1" applyBorder="1" applyAlignment="1">
      <alignment horizontal="center"/>
    </xf>
    <xf numFmtId="164" fontId="32" fillId="11" borderId="16" xfId="0" applyNumberFormat="1" applyFont="1" applyFill="1" applyBorder="1" applyAlignment="1">
      <alignment horizontal="center"/>
    </xf>
    <xf numFmtId="0" fontId="42" fillId="0" borderId="16" xfId="0" applyFont="1" applyBorder="1" applyAlignment="1">
      <alignment horizontal="center" vertical="center" wrapText="1"/>
    </xf>
    <xf numFmtId="0" fontId="42" fillId="0" borderId="17" xfId="0" applyFont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top" wrapText="1"/>
    </xf>
    <xf numFmtId="0" fontId="42" fillId="0" borderId="17" xfId="0" applyFont="1" applyBorder="1" applyAlignment="1">
      <alignment horizontal="center" vertical="top" wrapText="1"/>
    </xf>
    <xf numFmtId="0" fontId="43" fillId="5" borderId="0" xfId="0" applyFont="1" applyFill="1" applyAlignment="1">
      <alignment vertical="center" wrapText="1"/>
    </xf>
    <xf numFmtId="0" fontId="43" fillId="5" borderId="0" xfId="0" applyFont="1" applyFill="1" applyAlignment="1">
      <alignment horizontal="right" vertical="center" wrapText="1"/>
    </xf>
    <xf numFmtId="0" fontId="39" fillId="5" borderId="16" xfId="0" applyFont="1" applyFill="1" applyBorder="1" applyAlignment="1">
      <alignment vertical="center" wrapText="1"/>
    </xf>
    <xf numFmtId="0" fontId="41" fillId="4" borderId="16" xfId="0" applyFont="1" applyFill="1" applyBorder="1" applyAlignment="1">
      <alignment horizontal="center" vertical="center" wrapText="1"/>
    </xf>
    <xf numFmtId="0" fontId="41" fillId="4" borderId="17" xfId="0" applyFont="1" applyFill="1" applyBorder="1" applyAlignment="1">
      <alignment horizontal="center" vertical="center" wrapText="1"/>
    </xf>
    <xf numFmtId="164" fontId="40" fillId="0" borderId="16" xfId="0" applyNumberFormat="1" applyFont="1" applyBorder="1" applyAlignment="1">
      <alignment horizontal="center" vertical="top" shrinkToFit="1"/>
    </xf>
    <xf numFmtId="164" fontId="40" fillId="0" borderId="17" xfId="0" applyNumberFormat="1" applyFont="1" applyBorder="1" applyAlignment="1">
      <alignment horizontal="center" vertical="top" shrinkToFit="1"/>
    </xf>
    <xf numFmtId="164" fontId="32" fillId="5" borderId="16" xfId="0" applyNumberFormat="1" applyFont="1" applyFill="1" applyBorder="1" applyAlignment="1">
      <alignment horizontal="center"/>
    </xf>
    <xf numFmtId="0" fontId="41" fillId="2" borderId="16" xfId="0" applyFont="1" applyFill="1" applyBorder="1" applyAlignment="1">
      <alignment horizontal="center" vertical="top" wrapText="1"/>
    </xf>
    <xf numFmtId="0" fontId="41" fillId="2" borderId="17" xfId="0" applyFont="1" applyFill="1" applyBorder="1" applyAlignment="1">
      <alignment horizontal="center" vertical="top" wrapText="1"/>
    </xf>
    <xf numFmtId="164" fontId="32" fillId="12" borderId="16" xfId="0" applyNumberFormat="1" applyFont="1" applyFill="1" applyBorder="1" applyAlignment="1">
      <alignment horizontal="center"/>
    </xf>
    <xf numFmtId="0" fontId="35" fillId="10" borderId="0" xfId="0" applyFont="1" applyFill="1" applyAlignment="1">
      <alignment vertical="top"/>
    </xf>
    <xf numFmtId="0" fontId="35" fillId="10" borderId="0" xfId="0" applyFont="1" applyFill="1"/>
    <xf numFmtId="0" fontId="32" fillId="10" borderId="0" xfId="0" applyFont="1" applyFill="1" applyAlignment="1">
      <alignment vertical="top"/>
    </xf>
    <xf numFmtId="164" fontId="40" fillId="5" borderId="16" xfId="0" applyNumberFormat="1" applyFont="1" applyFill="1" applyBorder="1" applyAlignment="1">
      <alignment horizontal="center" vertical="top" shrinkToFit="1"/>
    </xf>
    <xf numFmtId="164" fontId="40" fillId="5" borderId="17" xfId="0" applyNumberFormat="1" applyFont="1" applyFill="1" applyBorder="1" applyAlignment="1">
      <alignment horizontal="center" vertical="top" shrinkToFit="1"/>
    </xf>
    <xf numFmtId="0" fontId="35" fillId="0" borderId="16" xfId="0" applyFont="1" applyBorder="1" applyAlignment="1">
      <alignment horizontal="center"/>
    </xf>
    <xf numFmtId="0" fontId="35" fillId="0" borderId="17" xfId="0" applyFont="1" applyBorder="1" applyAlignment="1">
      <alignment horizontal="center"/>
    </xf>
    <xf numFmtId="0" fontId="36" fillId="2" borderId="16" xfId="0" applyFont="1" applyFill="1" applyBorder="1" applyAlignment="1">
      <alignment horizontal="center" vertical="center" wrapText="1"/>
    </xf>
    <xf numFmtId="0" fontId="36" fillId="2" borderId="17" xfId="0" applyFont="1" applyFill="1" applyBorder="1" applyAlignment="1">
      <alignment horizontal="center" vertical="center" wrapText="1"/>
    </xf>
    <xf numFmtId="0" fontId="39" fillId="5" borderId="16" xfId="0" applyFont="1" applyFill="1" applyBorder="1" applyAlignment="1">
      <alignment horizontal="center" vertical="center"/>
    </xf>
    <xf numFmtId="0" fontId="35" fillId="5" borderId="16" xfId="0" applyFont="1" applyFill="1" applyBorder="1" applyAlignment="1">
      <alignment horizontal="center" vertical="center"/>
    </xf>
    <xf numFmtId="164" fontId="32" fillId="5" borderId="16" xfId="0" applyNumberFormat="1" applyFont="1" applyFill="1" applyBorder="1" applyAlignment="1">
      <alignment horizontal="center" vertical="center"/>
    </xf>
    <xf numFmtId="0" fontId="36" fillId="2" borderId="43" xfId="0" applyFont="1" applyFill="1" applyBorder="1" applyAlignment="1">
      <alignment horizontal="center" vertical="center" wrapText="1"/>
    </xf>
    <xf numFmtId="0" fontId="36" fillId="2" borderId="44" xfId="0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vertical="center"/>
    </xf>
    <xf numFmtId="164" fontId="32" fillId="12" borderId="16" xfId="0" applyNumberFormat="1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164" fontId="32" fillId="11" borderId="16" xfId="0" applyNumberFormat="1" applyFont="1" applyFill="1" applyBorder="1" applyAlignment="1">
      <alignment horizontal="center" vertical="center"/>
    </xf>
    <xf numFmtId="0" fontId="36" fillId="2" borderId="23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40" fillId="0" borderId="43" xfId="0" applyFont="1" applyBorder="1" applyAlignment="1">
      <alignment horizontal="center" vertical="center"/>
    </xf>
    <xf numFmtId="0" fontId="40" fillId="0" borderId="44" xfId="0" applyFont="1" applyBorder="1" applyAlignment="1">
      <alignment horizontal="center" vertical="center"/>
    </xf>
    <xf numFmtId="164" fontId="32" fillId="5" borderId="16" xfId="3" applyNumberFormat="1" applyFont="1" applyFill="1" applyBorder="1" applyAlignment="1">
      <alignment horizontal="center"/>
    </xf>
    <xf numFmtId="0" fontId="36" fillId="2" borderId="50" xfId="0" applyFont="1" applyFill="1" applyBorder="1" applyAlignment="1">
      <alignment horizontal="center" vertical="center" wrapText="1"/>
    </xf>
    <xf numFmtId="0" fontId="36" fillId="2" borderId="26" xfId="0" applyFont="1" applyFill="1" applyBorder="1" applyAlignment="1">
      <alignment horizontal="center" vertical="center" wrapText="1"/>
    </xf>
    <xf numFmtId="0" fontId="36" fillId="2" borderId="27" xfId="0" applyFont="1" applyFill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0" fontId="36" fillId="2" borderId="47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6" fillId="2" borderId="12" xfId="0" applyFont="1" applyFill="1" applyBorder="1" applyAlignment="1">
      <alignment horizontal="center" vertical="center" wrapText="1"/>
    </xf>
    <xf numFmtId="0" fontId="36" fillId="2" borderId="51" xfId="0" applyFont="1" applyFill="1" applyBorder="1" applyAlignment="1">
      <alignment horizontal="center" vertical="center" wrapText="1"/>
    </xf>
    <xf numFmtId="0" fontId="36" fillId="2" borderId="19" xfId="0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 wrapText="1"/>
    </xf>
    <xf numFmtId="0" fontId="39" fillId="5" borderId="43" xfId="0" applyFont="1" applyFill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9" fillId="5" borderId="52" xfId="0" applyFont="1" applyFill="1" applyBorder="1" applyAlignment="1">
      <alignment horizontal="center" vertical="center"/>
    </xf>
    <xf numFmtId="167" fontId="39" fillId="5" borderId="42" xfId="1" applyNumberFormat="1" applyFont="1" applyFill="1" applyBorder="1" applyAlignment="1">
      <alignment horizontal="center" vertical="center"/>
    </xf>
    <xf numFmtId="164" fontId="32" fillId="0" borderId="43" xfId="0" applyNumberFormat="1" applyFont="1" applyBorder="1" applyAlignment="1">
      <alignment horizontal="center" vertical="center"/>
    </xf>
    <xf numFmtId="0" fontId="36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6" fillId="2" borderId="16" xfId="0" applyNumberFormat="1" applyFont="1" applyFill="1" applyBorder="1" applyAlignment="1">
      <alignment horizontal="center" vertical="center"/>
    </xf>
    <xf numFmtId="2" fontId="36" fillId="2" borderId="16" xfId="0" applyNumberFormat="1" applyFont="1" applyFill="1" applyBorder="1" applyAlignment="1">
      <alignment horizontal="center"/>
    </xf>
    <xf numFmtId="164" fontId="42" fillId="0" borderId="16" xfId="0" applyNumberFormat="1" applyFont="1" applyBorder="1" applyAlignment="1">
      <alignment horizontal="center" vertical="center"/>
    </xf>
    <xf numFmtId="9" fontId="36" fillId="4" borderId="17" xfId="0" applyNumberFormat="1" applyFont="1" applyFill="1" applyBorder="1" applyAlignment="1">
      <alignment horizontal="center" vertical="center"/>
    </xf>
    <xf numFmtId="0" fontId="32" fillId="4" borderId="7" xfId="0" applyFont="1" applyFill="1" applyBorder="1"/>
    <xf numFmtId="0" fontId="36" fillId="4" borderId="16" xfId="0" applyFont="1" applyFill="1" applyBorder="1" applyAlignment="1">
      <alignment horizontal="center"/>
    </xf>
    <xf numFmtId="9" fontId="36" fillId="4" borderId="16" xfId="0" applyNumberFormat="1" applyFont="1" applyFill="1" applyBorder="1" applyAlignment="1">
      <alignment horizontal="center"/>
    </xf>
    <xf numFmtId="0" fontId="46" fillId="5" borderId="16" xfId="0" applyFont="1" applyFill="1" applyBorder="1" applyAlignment="1">
      <alignment horizontal="center" vertical="top" wrapText="1"/>
    </xf>
    <xf numFmtId="164" fontId="32" fillId="0" borderId="16" xfId="0" applyNumberFormat="1" applyFont="1" applyBorder="1" applyAlignment="1">
      <alignment vertical="center"/>
    </xf>
    <xf numFmtId="164" fontId="32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horizontal="center"/>
    </xf>
    <xf numFmtId="164" fontId="47" fillId="5" borderId="0" xfId="0" applyNumberFormat="1" applyFont="1" applyFill="1" applyAlignment="1">
      <alignment horizontal="center" vertical="top" shrinkToFit="1"/>
    </xf>
    <xf numFmtId="164" fontId="47" fillId="5" borderId="0" xfId="0" applyNumberFormat="1" applyFont="1" applyFill="1" applyAlignment="1">
      <alignment horizontal="center" vertical="top" shrinkToFit="1"/>
    </xf>
    <xf numFmtId="164" fontId="32" fillId="12" borderId="16" xfId="0" applyNumberFormat="1" applyFont="1" applyFill="1" applyBorder="1" applyAlignment="1">
      <alignment horizontal="right" vertical="center"/>
    </xf>
    <xf numFmtId="164" fontId="32" fillId="11" borderId="17" xfId="0" applyNumberFormat="1" applyFont="1" applyFill="1" applyBorder="1" applyAlignment="1">
      <alignment horizontal="right" vertical="center"/>
    </xf>
    <xf numFmtId="164" fontId="48" fillId="5" borderId="0" xfId="0" applyNumberFormat="1" applyFont="1" applyFill="1" applyAlignment="1">
      <alignment horizontal="center" wrapText="1"/>
    </xf>
    <xf numFmtId="164" fontId="32" fillId="11" borderId="16" xfId="0" applyNumberFormat="1" applyFont="1" applyFill="1" applyBorder="1" applyAlignment="1">
      <alignment horizontal="right" vertical="center"/>
    </xf>
    <xf numFmtId="164" fontId="49" fillId="0" borderId="16" xfId="0" applyNumberFormat="1" applyFont="1" applyBorder="1" applyAlignment="1">
      <alignment horizontal="center"/>
    </xf>
    <xf numFmtId="0" fontId="36" fillId="4" borderId="7" xfId="0" applyFont="1" applyFill="1" applyBorder="1" applyAlignment="1">
      <alignment horizontal="center"/>
    </xf>
    <xf numFmtId="0" fontId="36" fillId="4" borderId="16" xfId="0" applyFont="1" applyFill="1" applyBorder="1" applyAlignment="1">
      <alignment horizontal="center"/>
    </xf>
    <xf numFmtId="0" fontId="35" fillId="0" borderId="7" xfId="0" applyFont="1" applyBorder="1"/>
    <xf numFmtId="2" fontId="35" fillId="0" borderId="16" xfId="0" applyNumberFormat="1" applyFont="1" applyBorder="1"/>
    <xf numFmtId="14" fontId="35" fillId="0" borderId="16" xfId="0" quotePrefix="1" applyNumberFormat="1" applyFont="1" applyBorder="1" applyAlignment="1">
      <alignment horizontal="center"/>
    </xf>
    <xf numFmtId="164" fontId="32" fillId="12" borderId="17" xfId="0" applyNumberFormat="1" applyFont="1" applyFill="1" applyBorder="1" applyAlignment="1">
      <alignment horizontal="right" vertical="center"/>
    </xf>
    <xf numFmtId="0" fontId="35" fillId="0" borderId="42" xfId="0" applyFont="1" applyBorder="1" applyAlignment="1">
      <alignment horizontal="center"/>
    </xf>
    <xf numFmtId="0" fontId="35" fillId="0" borderId="43" xfId="0" applyFont="1" applyBorder="1" applyAlignment="1">
      <alignment horizontal="center"/>
    </xf>
    <xf numFmtId="0" fontId="35" fillId="5" borderId="16" xfId="0" applyFont="1" applyFill="1" applyBorder="1" applyAlignment="1">
      <alignment horizontal="left" vertical="center"/>
    </xf>
    <xf numFmtId="164" fontId="50" fillId="0" borderId="16" xfId="0" applyNumberFormat="1" applyFont="1" applyBorder="1" applyAlignment="1">
      <alignment horizontal="center" vertical="center"/>
    </xf>
    <xf numFmtId="0" fontId="35" fillId="0" borderId="43" xfId="0" applyFont="1" applyBorder="1" applyAlignment="1">
      <alignment horizontal="center"/>
    </xf>
    <xf numFmtId="164" fontId="32" fillId="0" borderId="43" xfId="0" applyNumberFormat="1" applyFont="1" applyBorder="1" applyAlignment="1">
      <alignment vertical="center"/>
    </xf>
    <xf numFmtId="164" fontId="32" fillId="11" borderId="44" xfId="0" applyNumberFormat="1" applyFont="1" applyFill="1" applyBorder="1" applyAlignment="1">
      <alignment horizontal="right" vertical="center"/>
    </xf>
    <xf numFmtId="0" fontId="35" fillId="5" borderId="11" xfId="0" applyFont="1" applyFill="1" applyBorder="1"/>
    <xf numFmtId="2" fontId="35" fillId="5" borderId="0" xfId="0" applyNumberFormat="1" applyFont="1" applyFill="1"/>
    <xf numFmtId="14" fontId="35" fillId="5" borderId="0" xfId="0" quotePrefix="1" applyNumberFormat="1" applyFont="1" applyFill="1" applyAlignment="1">
      <alignment horizontal="center"/>
    </xf>
    <xf numFmtId="0" fontId="35" fillId="5" borderId="30" xfId="0" applyFont="1" applyFill="1" applyBorder="1" applyAlignment="1">
      <alignment horizontal="center"/>
    </xf>
    <xf numFmtId="0" fontId="39" fillId="5" borderId="23" xfId="0" applyFont="1" applyFill="1" applyBorder="1" applyAlignment="1">
      <alignment horizontal="center" vertical="center"/>
    </xf>
    <xf numFmtId="0" fontId="35" fillId="0" borderId="8" xfId="0" applyFont="1" applyBorder="1" applyAlignment="1">
      <alignment horizontal="center"/>
    </xf>
    <xf numFmtId="0" fontId="35" fillId="0" borderId="9" xfId="0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32" fillId="5" borderId="11" xfId="0" applyFont="1" applyFill="1" applyBorder="1"/>
    <xf numFmtId="0" fontId="32" fillId="5" borderId="30" xfId="0" applyFont="1" applyFill="1" applyBorder="1"/>
    <xf numFmtId="0" fontId="39" fillId="5" borderId="22" xfId="0" applyFont="1" applyFill="1" applyBorder="1" applyAlignment="1">
      <alignment horizontal="center" vertical="center"/>
    </xf>
    <xf numFmtId="0" fontId="35" fillId="5" borderId="16" xfId="0" applyFont="1" applyFill="1" applyBorder="1" applyAlignment="1">
      <alignment vertical="center"/>
    </xf>
    <xf numFmtId="0" fontId="35" fillId="5" borderId="11" xfId="0" applyFont="1" applyFill="1" applyBorder="1" applyAlignment="1">
      <alignment horizontal="center"/>
    </xf>
    <xf numFmtId="0" fontId="35" fillId="5" borderId="0" xfId="0" applyFont="1" applyFill="1" applyAlignment="1">
      <alignment horizontal="center"/>
    </xf>
    <xf numFmtId="0" fontId="39" fillId="0" borderId="46" xfId="0" applyFont="1" applyBorder="1" applyAlignment="1">
      <alignment horizontal="center" vertical="center"/>
    </xf>
    <xf numFmtId="0" fontId="35" fillId="0" borderId="43" xfId="0" applyFont="1" applyBorder="1" applyAlignment="1">
      <alignment vertical="center"/>
    </xf>
    <xf numFmtId="0" fontId="32" fillId="5" borderId="33" xfId="0" applyFont="1" applyFill="1" applyBorder="1"/>
    <xf numFmtId="0" fontId="32" fillId="5" borderId="34" xfId="0" applyFont="1" applyFill="1" applyBorder="1"/>
    <xf numFmtId="0" fontId="32" fillId="5" borderId="48" xfId="0" applyFont="1" applyFill="1" applyBorder="1"/>
    <xf numFmtId="0" fontId="35" fillId="0" borderId="37" xfId="0" applyFont="1" applyBorder="1" applyAlignment="1">
      <alignment horizontal="center"/>
    </xf>
    <xf numFmtId="0" fontId="35" fillId="0" borderId="37" xfId="0" applyFont="1" applyBorder="1" applyAlignment="1">
      <alignment horizontal="center"/>
    </xf>
    <xf numFmtId="0" fontId="35" fillId="0" borderId="37" xfId="0" applyFont="1" applyBorder="1"/>
    <xf numFmtId="164" fontId="32" fillId="0" borderId="37" xfId="0" applyNumberFormat="1" applyFont="1" applyBorder="1" applyAlignment="1">
      <alignment horizontal="right"/>
    </xf>
    <xf numFmtId="0" fontId="32" fillId="0" borderId="37" xfId="0" applyFont="1" applyBorder="1"/>
    <xf numFmtId="0" fontId="32" fillId="0" borderId="38" xfId="0" applyFont="1" applyBorder="1"/>
    <xf numFmtId="0" fontId="35" fillId="0" borderId="0" xfId="0" applyFont="1"/>
    <xf numFmtId="164" fontId="35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2" fillId="0" borderId="54" xfId="1" applyNumberFormat="1" applyFont="1" applyBorder="1" applyAlignment="1">
      <alignment horizontal="center"/>
    </xf>
    <xf numFmtId="164" fontId="13" fillId="7" borderId="5" xfId="0" applyNumberFormat="1" applyFont="1" applyFill="1" applyBorder="1" applyAlignment="1">
      <alignment horizontal="center"/>
    </xf>
    <xf numFmtId="164" fontId="13" fillId="7" borderId="6" xfId="0" applyNumberFormat="1" applyFont="1" applyFill="1" applyBorder="1" applyAlignment="1">
      <alignment horizontal="center"/>
    </xf>
    <xf numFmtId="0" fontId="0" fillId="0" borderId="12" xfId="0" applyBorder="1"/>
    <xf numFmtId="167" fontId="32" fillId="0" borderId="55" xfId="1" applyNumberFormat="1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2" fillId="5" borderId="0" xfId="0" applyFont="1" applyFill="1" applyAlignment="1">
      <alignment vertical="center"/>
    </xf>
    <xf numFmtId="0" fontId="51" fillId="0" borderId="0" xfId="0" applyFont="1"/>
    <xf numFmtId="0" fontId="53" fillId="5" borderId="0" xfId="0" applyFont="1" applyFill="1" applyAlignment="1">
      <alignment vertical="center"/>
    </xf>
    <xf numFmtId="0" fontId="52" fillId="2" borderId="5" xfId="0" applyFont="1" applyFill="1" applyBorder="1" applyAlignment="1">
      <alignment horizontal="center" vertical="center"/>
    </xf>
    <xf numFmtId="0" fontId="52" fillId="2" borderId="4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left"/>
    </xf>
    <xf numFmtId="0" fontId="54" fillId="2" borderId="4" xfId="0" applyFont="1" applyFill="1" applyBorder="1" applyAlignment="1">
      <alignment horizontal="left" vertical="center"/>
    </xf>
    <xf numFmtId="0" fontId="51" fillId="0" borderId="4" xfId="0" applyFont="1" applyBorder="1"/>
    <xf numFmtId="0" fontId="51" fillId="0" borderId="6" xfId="0" applyFont="1" applyBorder="1"/>
    <xf numFmtId="0" fontId="52" fillId="2" borderId="11" xfId="0" applyFont="1" applyFill="1" applyBorder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55" fillId="2" borderId="0" xfId="0" applyFont="1" applyFill="1"/>
    <xf numFmtId="0" fontId="54" fillId="2" borderId="0" xfId="0" applyFont="1" applyFill="1" applyAlignment="1">
      <alignment horizontal="center" vertical="center"/>
    </xf>
    <xf numFmtId="0" fontId="51" fillId="2" borderId="0" xfId="0" applyFont="1" applyFill="1"/>
    <xf numFmtId="0" fontId="51" fillId="0" borderId="12" xfId="0" applyFont="1" applyBorder="1"/>
    <xf numFmtId="0" fontId="52" fillId="2" borderId="11" xfId="0" applyFont="1" applyFill="1" applyBorder="1" applyAlignment="1">
      <alignment horizontal="center"/>
    </xf>
    <xf numFmtId="0" fontId="52" fillId="2" borderId="0" xfId="0" applyFont="1" applyFill="1"/>
    <xf numFmtId="14" fontId="52" fillId="2" borderId="0" xfId="0" applyNumberFormat="1" applyFont="1" applyFill="1"/>
    <xf numFmtId="0" fontId="52" fillId="4" borderId="21" xfId="0" applyFont="1" applyFill="1" applyBorder="1" applyAlignment="1">
      <alignment horizontal="center"/>
    </xf>
    <xf numFmtId="0" fontId="52" fillId="4" borderId="9" xfId="0" applyFont="1" applyFill="1" applyBorder="1" applyAlignment="1">
      <alignment horizontal="center"/>
    </xf>
    <xf numFmtId="0" fontId="52" fillId="4" borderId="22" xfId="0" applyFont="1" applyFill="1" applyBorder="1" applyAlignment="1">
      <alignment horizontal="center"/>
    </xf>
    <xf numFmtId="0" fontId="52" fillId="4" borderId="16" xfId="0" applyFont="1" applyFill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52" fillId="2" borderId="7" xfId="0" applyFont="1" applyFill="1" applyBorder="1" applyAlignment="1">
      <alignment horizontal="center" vertical="center"/>
    </xf>
    <xf numFmtId="0" fontId="36" fillId="2" borderId="16" xfId="0" applyFont="1" applyFill="1" applyBorder="1" applyAlignment="1">
      <alignment horizontal="center" vertical="center"/>
    </xf>
    <xf numFmtId="0" fontId="52" fillId="2" borderId="23" xfId="0" applyFont="1" applyFill="1" applyBorder="1" applyAlignment="1">
      <alignment horizontal="center" vertical="center"/>
    </xf>
    <xf numFmtId="0" fontId="52" fillId="2" borderId="52" xfId="0" applyFont="1" applyFill="1" applyBorder="1" applyAlignment="1">
      <alignment horizontal="center" vertical="center"/>
    </xf>
    <xf numFmtId="9" fontId="52" fillId="13" borderId="23" xfId="2" applyFont="1" applyFill="1" applyBorder="1" applyAlignment="1">
      <alignment horizontal="center" vertical="center"/>
    </xf>
    <xf numFmtId="9" fontId="52" fillId="2" borderId="23" xfId="2" applyFont="1" applyFill="1" applyBorder="1" applyAlignment="1">
      <alignment horizontal="center" vertical="center"/>
    </xf>
    <xf numFmtId="0" fontId="56" fillId="2" borderId="0" xfId="0" applyFont="1" applyFill="1" applyAlignment="1">
      <alignment horizontal="center" vertical="center"/>
    </xf>
    <xf numFmtId="0" fontId="56" fillId="2" borderId="12" xfId="0" applyFont="1" applyFill="1" applyBorder="1" applyAlignment="1">
      <alignment horizontal="center" vertical="center"/>
    </xf>
    <xf numFmtId="164" fontId="57" fillId="0" borderId="7" xfId="2" applyNumberFormat="1" applyFont="1" applyBorder="1" applyAlignment="1">
      <alignment horizontal="center" vertical="center"/>
    </xf>
    <xf numFmtId="164" fontId="58" fillId="0" borderId="16" xfId="0" quotePrefix="1" applyNumberFormat="1" applyFont="1" applyBorder="1" applyAlignment="1">
      <alignment horizontal="center" vertical="center"/>
    </xf>
    <xf numFmtId="164" fontId="51" fillId="11" borderId="0" xfId="0" applyNumberFormat="1" applyFont="1" applyFill="1"/>
    <xf numFmtId="0" fontId="57" fillId="5" borderId="16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center" vertical="center"/>
    </xf>
    <xf numFmtId="0" fontId="57" fillId="5" borderId="8" xfId="0" applyFont="1" applyFill="1" applyBorder="1" applyAlignment="1">
      <alignment horizontal="left" vertical="center"/>
    </xf>
    <xf numFmtId="164" fontId="57" fillId="5" borderId="22" xfId="0" applyNumberFormat="1" applyFont="1" applyFill="1" applyBorder="1" applyAlignment="1">
      <alignment horizontal="right" vertical="center"/>
    </xf>
    <xf numFmtId="164" fontId="59" fillId="0" borderId="22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/>
    </xf>
    <xf numFmtId="164" fontId="60" fillId="0" borderId="16" xfId="0" applyNumberFormat="1" applyFont="1" applyBorder="1" applyAlignment="1">
      <alignment horizontal="center" vertical="center"/>
    </xf>
    <xf numFmtId="0" fontId="51" fillId="11" borderId="0" xfId="0" applyFont="1" applyFill="1"/>
    <xf numFmtId="164" fontId="58" fillId="11" borderId="0" xfId="0" applyNumberFormat="1" applyFont="1" applyFill="1" applyAlignment="1">
      <alignment horizontal="right" vertical="center"/>
    </xf>
    <xf numFmtId="0" fontId="57" fillId="0" borderId="8" xfId="0" applyFont="1" applyBorder="1" applyAlignment="1">
      <alignment horizontal="left" vertical="center"/>
    </xf>
    <xf numFmtId="164" fontId="57" fillId="0" borderId="22" xfId="0" applyNumberFormat="1" applyFont="1" applyBorder="1" applyAlignment="1">
      <alignment horizontal="right" vertical="center"/>
    </xf>
    <xf numFmtId="0" fontId="61" fillId="11" borderId="16" xfId="0" applyFont="1" applyFill="1" applyBorder="1" applyAlignment="1">
      <alignment horizontal="center" vertical="center"/>
    </xf>
    <xf numFmtId="164" fontId="62" fillId="5" borderId="16" xfId="0" applyNumberFormat="1" applyFont="1" applyFill="1" applyBorder="1" applyAlignment="1">
      <alignment horizontal="center" vertical="center"/>
    </xf>
    <xf numFmtId="164" fontId="59" fillId="12" borderId="16" xfId="3" applyNumberFormat="1" applyFont="1" applyFill="1" applyBorder="1" applyAlignment="1">
      <alignment horizontal="center"/>
    </xf>
    <xf numFmtId="0" fontId="29" fillId="2" borderId="0" xfId="0" applyFont="1" applyFill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164" fontId="59" fillId="0" borderId="22" xfId="3" applyNumberFormat="1" applyFont="1" applyBorder="1" applyAlignment="1">
      <alignment horizontal="center"/>
    </xf>
    <xf numFmtId="164" fontId="59" fillId="0" borderId="16" xfId="3" applyNumberFormat="1" applyFont="1" applyBorder="1" applyAlignment="1">
      <alignment horizontal="center"/>
    </xf>
    <xf numFmtId="164" fontId="60" fillId="5" borderId="16" xfId="0" applyNumberFormat="1" applyFont="1" applyFill="1" applyBorder="1" applyAlignment="1">
      <alignment horizontal="center" vertical="center"/>
    </xf>
    <xf numFmtId="164" fontId="62" fillId="5" borderId="22" xfId="0" applyNumberFormat="1" applyFont="1" applyFill="1" applyBorder="1" applyAlignment="1">
      <alignment horizontal="center" vertical="center"/>
    </xf>
    <xf numFmtId="0" fontId="52" fillId="2" borderId="16" xfId="0" applyFont="1" applyFill="1" applyBorder="1" applyAlignment="1">
      <alignment horizontal="center" vertical="center"/>
    </xf>
    <xf numFmtId="9" fontId="52" fillId="13" borderId="16" xfId="2" applyFont="1" applyFill="1" applyBorder="1" applyAlignment="1">
      <alignment horizontal="center" vertical="center"/>
    </xf>
    <xf numFmtId="9" fontId="52" fillId="2" borderId="16" xfId="2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center" vertical="center"/>
    </xf>
    <xf numFmtId="0" fontId="52" fillId="5" borderId="16" xfId="0" applyFont="1" applyFill="1" applyBorder="1" applyAlignment="1">
      <alignment horizontal="center" vertical="center"/>
    </xf>
    <xf numFmtId="0" fontId="32" fillId="11" borderId="16" xfId="0" applyFont="1" applyFill="1" applyBorder="1" applyAlignment="1">
      <alignment horizontal="center" vertical="center"/>
    </xf>
    <xf numFmtId="164" fontId="42" fillId="14" borderId="16" xfId="0" applyNumberFormat="1" applyFont="1" applyFill="1" applyBorder="1" applyAlignment="1">
      <alignment horizontal="center" vertical="center"/>
    </xf>
    <xf numFmtId="0" fontId="57" fillId="5" borderId="16" xfId="0" applyFont="1" applyFill="1" applyBorder="1" applyAlignment="1">
      <alignment horizontal="left" vertical="center"/>
    </xf>
    <xf numFmtId="164" fontId="57" fillId="5" borderId="16" xfId="0" applyNumberFormat="1" applyFont="1" applyFill="1" applyBorder="1" applyAlignment="1">
      <alignment horizontal="right" vertical="center"/>
    </xf>
    <xf numFmtId="0" fontId="56" fillId="0" borderId="0" xfId="0" applyFont="1" applyAlignment="1">
      <alignment horizontal="center" vertical="center" wrapText="1"/>
    </xf>
    <xf numFmtId="0" fontId="56" fillId="0" borderId="12" xfId="0" applyFont="1" applyBorder="1" applyAlignment="1">
      <alignment horizontal="center" vertical="center" wrapText="1"/>
    </xf>
    <xf numFmtId="0" fontId="57" fillId="0" borderId="16" xfId="0" applyFont="1" applyBorder="1" applyAlignment="1">
      <alignment horizontal="left" vertical="center"/>
    </xf>
    <xf numFmtId="164" fontId="57" fillId="0" borderId="16" xfId="0" applyNumberFormat="1" applyFont="1" applyBorder="1" applyAlignment="1">
      <alignment horizontal="right" vertical="center"/>
    </xf>
    <xf numFmtId="164" fontId="42" fillId="15" borderId="16" xfId="0" applyNumberFormat="1" applyFont="1" applyFill="1" applyBorder="1" applyAlignment="1">
      <alignment horizontal="center" vertical="center"/>
    </xf>
    <xf numFmtId="164" fontId="42" fillId="16" borderId="16" xfId="0" applyNumberFormat="1" applyFont="1" applyFill="1" applyBorder="1" applyAlignment="1">
      <alignment horizontal="center" vertical="center"/>
    </xf>
    <xf numFmtId="164" fontId="42" fillId="17" borderId="16" xfId="0" applyNumberFormat="1" applyFont="1" applyFill="1" applyBorder="1" applyAlignment="1">
      <alignment horizontal="center" vertical="center"/>
    </xf>
    <xf numFmtId="169" fontId="40" fillId="0" borderId="16" xfId="0" applyNumberFormat="1" applyFont="1" applyBorder="1" applyAlignment="1">
      <alignment horizontal="center" vertical="top" shrinkToFit="1"/>
    </xf>
    <xf numFmtId="169" fontId="40" fillId="0" borderId="17" xfId="0" applyNumberFormat="1" applyFont="1" applyBorder="1" applyAlignment="1">
      <alignment horizontal="center" vertical="top" shrinkToFit="1"/>
    </xf>
    <xf numFmtId="164" fontId="42" fillId="18" borderId="16" xfId="0" applyNumberFormat="1" applyFont="1" applyFill="1" applyBorder="1" applyAlignment="1">
      <alignment horizontal="center" vertical="center"/>
    </xf>
    <xf numFmtId="164" fontId="42" fillId="0" borderId="16" xfId="0" applyNumberFormat="1" applyFont="1" applyBorder="1" applyAlignment="1">
      <alignment horizontal="center" vertical="top" wrapText="1"/>
    </xf>
    <xf numFmtId="164" fontId="42" fillId="0" borderId="17" xfId="0" applyNumberFormat="1" applyFont="1" applyBorder="1" applyAlignment="1">
      <alignment horizontal="center" vertical="top" wrapText="1"/>
    </xf>
    <xf numFmtId="0" fontId="55" fillId="5" borderId="16" xfId="0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164" fontId="32" fillId="5" borderId="16" xfId="4" applyNumberFormat="1" applyFont="1" applyFill="1" applyBorder="1" applyAlignment="1">
      <alignment horizontal="center" vertical="center"/>
    </xf>
    <xf numFmtId="0" fontId="29" fillId="4" borderId="16" xfId="0" applyFont="1" applyFill="1" applyBorder="1" applyAlignment="1">
      <alignment horizontal="center"/>
    </xf>
    <xf numFmtId="43" fontId="29" fillId="4" borderId="16" xfId="1" applyFont="1" applyFill="1" applyBorder="1" applyAlignment="1">
      <alignment horizontal="center"/>
    </xf>
    <xf numFmtId="43" fontId="29" fillId="4" borderId="17" xfId="1" applyFont="1" applyFill="1" applyBorder="1" applyAlignment="1">
      <alignment horizontal="center"/>
    </xf>
    <xf numFmtId="0" fontId="55" fillId="5" borderId="16" xfId="0" applyFont="1" applyFill="1" applyBorder="1" applyAlignment="1">
      <alignment horizontal="left" vertical="center" indent="1"/>
    </xf>
    <xf numFmtId="164" fontId="32" fillId="0" borderId="16" xfId="4" applyNumberFormat="1" applyFont="1" applyBorder="1" applyAlignment="1">
      <alignment horizontal="center" vertical="center"/>
    </xf>
    <xf numFmtId="0" fontId="63" fillId="0" borderId="16" xfId="0" applyFont="1" applyBorder="1" applyAlignment="1">
      <alignment horizontal="center"/>
    </xf>
    <xf numFmtId="164" fontId="64" fillId="0" borderId="16" xfId="1" applyNumberFormat="1" applyFont="1" applyFill="1" applyBorder="1" applyAlignment="1">
      <alignment horizontal="center" vertical="top"/>
    </xf>
    <xf numFmtId="164" fontId="64" fillId="0" borderId="17" xfId="1" applyNumberFormat="1" applyFont="1" applyFill="1" applyBorder="1" applyAlignment="1">
      <alignment horizontal="center" vertical="top"/>
    </xf>
    <xf numFmtId="164" fontId="64" fillId="0" borderId="16" xfId="1" applyNumberFormat="1" applyFont="1" applyFill="1" applyBorder="1" applyAlignment="1">
      <alignment horizontal="center"/>
    </xf>
    <xf numFmtId="164" fontId="64" fillId="0" borderId="17" xfId="1" applyNumberFormat="1" applyFont="1" applyFill="1" applyBorder="1" applyAlignment="1">
      <alignment horizontal="center"/>
    </xf>
    <xf numFmtId="164" fontId="64" fillId="0" borderId="16" xfId="1" applyNumberFormat="1" applyFont="1" applyBorder="1" applyAlignment="1">
      <alignment horizontal="center"/>
    </xf>
    <xf numFmtId="164" fontId="64" fillId="0" borderId="17" xfId="1" applyNumberFormat="1" applyFont="1" applyBorder="1" applyAlignment="1">
      <alignment horizontal="center"/>
    </xf>
    <xf numFmtId="0" fontId="29" fillId="2" borderId="16" xfId="0" applyFont="1" applyFill="1" applyBorder="1" applyAlignment="1">
      <alignment horizontal="center"/>
    </xf>
    <xf numFmtId="0" fontId="29" fillId="2" borderId="16" xfId="0" applyFont="1" applyFill="1" applyBorder="1" applyAlignment="1">
      <alignment horizontal="center"/>
    </xf>
    <xf numFmtId="0" fontId="29" fillId="2" borderId="17" xfId="0" applyFont="1" applyFill="1" applyBorder="1" applyAlignment="1">
      <alignment horizontal="center"/>
    </xf>
    <xf numFmtId="0" fontId="63" fillId="0" borderId="16" xfId="0" applyFont="1" applyBorder="1" applyAlignment="1">
      <alignment horizontal="center" vertical="center"/>
    </xf>
    <xf numFmtId="0" fontId="64" fillId="0" borderId="16" xfId="0" applyFont="1" applyBorder="1" applyAlignment="1">
      <alignment horizontal="center"/>
    </xf>
    <xf numFmtId="0" fontId="64" fillId="0" borderId="17" xfId="0" applyFont="1" applyBorder="1" applyAlignment="1">
      <alignment horizontal="center"/>
    </xf>
    <xf numFmtId="0" fontId="55" fillId="0" borderId="16" xfId="0" applyFont="1" applyBorder="1" applyAlignment="1">
      <alignment horizontal="left" vertical="center" indent="1"/>
    </xf>
    <xf numFmtId="0" fontId="55" fillId="0" borderId="16" xfId="0" applyFont="1" applyBorder="1" applyAlignment="1">
      <alignment vertical="center"/>
    </xf>
    <xf numFmtId="164" fontId="32" fillId="14" borderId="16" xfId="0" applyNumberFormat="1" applyFont="1" applyFill="1" applyBorder="1" applyAlignment="1">
      <alignment horizontal="center" vertical="center"/>
    </xf>
    <xf numFmtId="14" fontId="64" fillId="0" borderId="16" xfId="0" quotePrefix="1" applyNumberFormat="1" applyFont="1" applyBorder="1" applyAlignment="1">
      <alignment horizontal="center"/>
    </xf>
    <xf numFmtId="0" fontId="64" fillId="0" borderId="16" xfId="0" quotePrefix="1" applyFont="1" applyBorder="1" applyAlignment="1">
      <alignment horizontal="center"/>
    </xf>
    <xf numFmtId="49" fontId="64" fillId="0" borderId="16" xfId="0" quotePrefix="1" applyNumberFormat="1" applyFont="1" applyBorder="1" applyAlignment="1">
      <alignment horizontal="center"/>
    </xf>
    <xf numFmtId="10" fontId="64" fillId="0" borderId="17" xfId="0" applyNumberFormat="1" applyFont="1" applyBorder="1" applyAlignment="1">
      <alignment horizontal="center"/>
    </xf>
    <xf numFmtId="0" fontId="55" fillId="5" borderId="16" xfId="0" applyFont="1" applyFill="1" applyBorder="1" applyAlignment="1">
      <alignment horizontal="left" vertical="center"/>
    </xf>
    <xf numFmtId="0" fontId="29" fillId="2" borderId="8" xfId="0" applyFont="1" applyFill="1" applyBorder="1" applyAlignment="1">
      <alignment horizontal="center"/>
    </xf>
    <xf numFmtId="0" fontId="29" fillId="2" borderId="9" xfId="0" applyFont="1" applyFill="1" applyBorder="1" applyAlignment="1">
      <alignment horizontal="center"/>
    </xf>
    <xf numFmtId="0" fontId="29" fillId="2" borderId="10" xfId="0" applyFont="1" applyFill="1" applyBorder="1" applyAlignment="1">
      <alignment horizontal="center"/>
    </xf>
    <xf numFmtId="164" fontId="32" fillId="0" borderId="16" xfId="5" applyNumberFormat="1" applyFont="1" applyFill="1" applyBorder="1" applyAlignment="1">
      <alignment horizontal="center" vertical="center"/>
    </xf>
    <xf numFmtId="0" fontId="56" fillId="0" borderId="50" xfId="0" applyFont="1" applyBorder="1" applyAlignment="1">
      <alignment vertical="top"/>
    </xf>
    <xf numFmtId="0" fontId="56" fillId="0" borderId="26" xfId="0" applyFont="1" applyBorder="1" applyAlignment="1">
      <alignment vertical="top"/>
    </xf>
    <xf numFmtId="0" fontId="56" fillId="0" borderId="27" xfId="0" applyFont="1" applyBorder="1" applyAlignment="1">
      <alignment vertical="top"/>
    </xf>
    <xf numFmtId="0" fontId="56" fillId="0" borderId="47" xfId="0" applyFont="1" applyBorder="1" applyAlignment="1">
      <alignment vertical="top"/>
    </xf>
    <xf numFmtId="0" fontId="56" fillId="0" borderId="0" xfId="0" applyFont="1" applyAlignment="1">
      <alignment vertical="top"/>
    </xf>
    <xf numFmtId="0" fontId="56" fillId="0" borderId="12" xfId="0" applyFont="1" applyBorder="1" applyAlignment="1">
      <alignment vertical="top"/>
    </xf>
    <xf numFmtId="0" fontId="63" fillId="0" borderId="0" xfId="0" applyFont="1"/>
    <xf numFmtId="0" fontId="63" fillId="0" borderId="12" xfId="0" applyFont="1" applyBorder="1"/>
    <xf numFmtId="164" fontId="32" fillId="0" borderId="16" xfId="5" applyNumberFormat="1" applyFont="1" applyBorder="1" applyAlignment="1">
      <alignment horizontal="center" vertical="center"/>
    </xf>
    <xf numFmtId="0" fontId="63" fillId="0" borderId="51" xfId="0" applyFont="1" applyBorder="1"/>
    <xf numFmtId="0" fontId="63" fillId="0" borderId="19" xfId="0" applyFont="1" applyBorder="1"/>
    <xf numFmtId="0" fontId="56" fillId="0" borderId="19" xfId="0" applyFont="1" applyBorder="1" applyAlignment="1">
      <alignment vertical="top"/>
    </xf>
    <xf numFmtId="0" fontId="56" fillId="0" borderId="20" xfId="0" applyFont="1" applyBorder="1" applyAlignment="1">
      <alignment vertical="top"/>
    </xf>
    <xf numFmtId="0" fontId="66" fillId="2" borderId="51" xfId="0" applyFont="1" applyFill="1" applyBorder="1" applyAlignment="1">
      <alignment horizontal="center" vertical="center" wrapText="1"/>
    </xf>
    <xf numFmtId="0" fontId="66" fillId="2" borderId="19" xfId="0" applyFont="1" applyFill="1" applyBorder="1" applyAlignment="1">
      <alignment horizontal="center" vertical="center" wrapText="1"/>
    </xf>
    <xf numFmtId="0" fontId="66" fillId="2" borderId="20" xfId="0" applyFont="1" applyFill="1" applyBorder="1" applyAlignment="1">
      <alignment horizontal="center" vertical="center" wrapText="1"/>
    </xf>
    <xf numFmtId="0" fontId="58" fillId="0" borderId="50" xfId="0" applyFont="1" applyBorder="1" applyAlignment="1">
      <alignment horizontal="center" vertical="center" wrapText="1"/>
    </xf>
    <xf numFmtId="0" fontId="58" fillId="0" borderId="26" xfId="0" applyFont="1" applyBorder="1" applyAlignment="1">
      <alignment horizontal="center" vertical="center" wrapText="1"/>
    </xf>
    <xf numFmtId="0" fontId="58" fillId="0" borderId="27" xfId="0" applyFont="1" applyBorder="1" applyAlignment="1">
      <alignment horizontal="center" vertical="center" wrapText="1"/>
    </xf>
    <xf numFmtId="0" fontId="52" fillId="2" borderId="56" xfId="0" applyFont="1" applyFill="1" applyBorder="1" applyAlignment="1">
      <alignment horizontal="center"/>
    </xf>
    <xf numFmtId="2" fontId="52" fillId="2" borderId="23" xfId="1" applyNumberFormat="1" applyFont="1" applyFill="1" applyBorder="1" applyAlignment="1">
      <alignment horizontal="center"/>
    </xf>
    <xf numFmtId="164" fontId="42" fillId="0" borderId="16" xfId="0" applyNumberFormat="1" applyFont="1" applyBorder="1" applyAlignment="1">
      <alignment horizontal="center"/>
    </xf>
    <xf numFmtId="0" fontId="58" fillId="0" borderId="47" xfId="0" applyFont="1" applyBorder="1" applyAlignment="1">
      <alignment horizontal="center" vertical="top" wrapText="1"/>
    </xf>
    <xf numFmtId="0" fontId="58" fillId="0" borderId="0" xfId="0" applyFont="1" applyAlignment="1">
      <alignment horizontal="center" vertical="top" wrapText="1"/>
    </xf>
    <xf numFmtId="0" fontId="58" fillId="0" borderId="12" xfId="0" applyFont="1" applyBorder="1" applyAlignment="1">
      <alignment horizontal="center" vertical="top" wrapText="1"/>
    </xf>
    <xf numFmtId="0" fontId="67" fillId="4" borderId="7" xfId="0" applyFont="1" applyFill="1" applyBorder="1" applyAlignment="1">
      <alignment horizontal="center"/>
    </xf>
    <xf numFmtId="0" fontId="67" fillId="4" borderId="16" xfId="0" applyFont="1" applyFill="1" applyBorder="1" applyAlignment="1">
      <alignment horizontal="center"/>
    </xf>
    <xf numFmtId="0" fontId="58" fillId="0" borderId="51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vertical="top" wrapText="1"/>
    </xf>
    <xf numFmtId="0" fontId="58" fillId="0" borderId="20" xfId="0" applyFont="1" applyBorder="1" applyAlignment="1">
      <alignment horizontal="center" vertical="top" wrapText="1"/>
    </xf>
    <xf numFmtId="0" fontId="68" fillId="0" borderId="7" xfId="0" applyFont="1" applyBorder="1" applyAlignment="1">
      <alignment horizontal="center"/>
    </xf>
    <xf numFmtId="164" fontId="69" fillId="0" borderId="16" xfId="0" applyNumberFormat="1" applyFont="1" applyBorder="1" applyAlignment="1">
      <alignment horizontal="center"/>
    </xf>
    <xf numFmtId="0" fontId="69" fillId="11" borderId="0" xfId="0" applyFont="1" applyFill="1"/>
    <xf numFmtId="164" fontId="32" fillId="0" borderId="16" xfId="2" applyNumberFormat="1" applyFont="1" applyFill="1" applyBorder="1" applyAlignment="1">
      <alignment horizontal="center" vertical="center"/>
    </xf>
    <xf numFmtId="0" fontId="70" fillId="13" borderId="8" xfId="0" applyFont="1" applyFill="1" applyBorder="1" applyAlignment="1">
      <alignment horizontal="center" vertical="center" wrapText="1"/>
    </xf>
    <xf numFmtId="0" fontId="70" fillId="13" borderId="9" xfId="0" applyFont="1" applyFill="1" applyBorder="1" applyAlignment="1">
      <alignment horizontal="center" vertical="center" wrapText="1"/>
    </xf>
    <xf numFmtId="0" fontId="70" fillId="13" borderId="10" xfId="0" applyFont="1" applyFill="1" applyBorder="1" applyAlignment="1">
      <alignment horizontal="center" vertical="center" wrapText="1"/>
    </xf>
    <xf numFmtId="164" fontId="69" fillId="11" borderId="0" xfId="0" applyNumberFormat="1" applyFont="1" applyFill="1"/>
    <xf numFmtId="0" fontId="71" fillId="5" borderId="50" xfId="0" applyFont="1" applyFill="1" applyBorder="1" applyAlignment="1">
      <alignment horizontal="center" vertical="center"/>
    </xf>
    <xf numFmtId="0" fontId="71" fillId="5" borderId="26" xfId="0" applyFont="1" applyFill="1" applyBorder="1" applyAlignment="1">
      <alignment horizontal="center" vertical="center"/>
    </xf>
    <xf numFmtId="0" fontId="71" fillId="5" borderId="27" xfId="0" applyFont="1" applyFill="1" applyBorder="1" applyAlignment="1">
      <alignment horizontal="center" vertical="center"/>
    </xf>
    <xf numFmtId="0" fontId="52" fillId="0" borderId="0" xfId="0" applyFont="1"/>
    <xf numFmtId="0" fontId="32" fillId="12" borderId="16" xfId="0" applyFont="1" applyFill="1" applyBorder="1" applyAlignment="1">
      <alignment horizontal="center" vertical="center"/>
    </xf>
    <xf numFmtId="0" fontId="58" fillId="5" borderId="47" xfId="0" applyFont="1" applyFill="1" applyBorder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58" fillId="5" borderId="12" xfId="0" applyFont="1" applyFill="1" applyBorder="1" applyAlignment="1">
      <alignment horizontal="center" vertical="center"/>
    </xf>
    <xf numFmtId="9" fontId="72" fillId="0" borderId="0" xfId="0" applyNumberFormat="1" applyFont="1" applyAlignment="1">
      <alignment horizontal="left" vertical="top" indent="1" shrinkToFit="1"/>
    </xf>
    <xf numFmtId="0" fontId="51" fillId="0" borderId="47" xfId="0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1" fillId="0" borderId="12" xfId="0" applyFont="1" applyBorder="1" applyAlignment="1">
      <alignment horizontal="center"/>
    </xf>
    <xf numFmtId="164" fontId="57" fillId="0" borderId="0" xfId="0" applyNumberFormat="1" applyFont="1" applyAlignment="1">
      <alignment horizontal="center" vertical="center"/>
    </xf>
    <xf numFmtId="0" fontId="51" fillId="5" borderId="47" xfId="0" applyFont="1" applyFill="1" applyBorder="1" applyAlignment="1">
      <alignment horizontal="center"/>
    </xf>
    <xf numFmtId="0" fontId="51" fillId="5" borderId="0" xfId="0" applyFont="1" applyFill="1" applyAlignment="1">
      <alignment horizontal="center"/>
    </xf>
    <xf numFmtId="0" fontId="51" fillId="5" borderId="12" xfId="0" applyFont="1" applyFill="1" applyBorder="1" applyAlignment="1">
      <alignment horizontal="center"/>
    </xf>
    <xf numFmtId="164" fontId="57" fillId="0" borderId="0" xfId="4" applyNumberFormat="1" applyFont="1" applyAlignment="1">
      <alignment horizontal="center" vertical="center"/>
    </xf>
    <xf numFmtId="0" fontId="68" fillId="0" borderId="57" xfId="0" applyFont="1" applyBorder="1" applyAlignment="1">
      <alignment horizontal="center"/>
    </xf>
    <xf numFmtId="164" fontId="73" fillId="0" borderId="31" xfId="0" applyNumberFormat="1" applyFont="1" applyBorder="1" applyAlignment="1">
      <alignment horizontal="center"/>
    </xf>
    <xf numFmtId="2" fontId="68" fillId="0" borderId="31" xfId="0" applyNumberFormat="1" applyFont="1" applyBorder="1" applyAlignment="1">
      <alignment horizontal="center"/>
    </xf>
    <xf numFmtId="0" fontId="69" fillId="11" borderId="34" xfId="0" applyFont="1" applyFill="1" applyBorder="1"/>
    <xf numFmtId="0" fontId="2" fillId="13" borderId="23" xfId="0" applyFont="1" applyFill="1" applyBorder="1" applyAlignment="1">
      <alignment horizontal="center"/>
    </xf>
    <xf numFmtId="0" fontId="36" fillId="4" borderId="23" xfId="0" applyFont="1" applyFill="1" applyBorder="1" applyAlignment="1">
      <alignment horizontal="center"/>
    </xf>
    <xf numFmtId="0" fontId="36" fillId="4" borderId="23" xfId="0" applyFont="1" applyFill="1" applyBorder="1" applyAlignment="1">
      <alignment horizontal="center" vertical="center"/>
    </xf>
    <xf numFmtId="0" fontId="51" fillId="11" borderId="34" xfId="0" applyFont="1" applyFill="1" applyBorder="1"/>
    <xf numFmtId="0" fontId="58" fillId="5" borderId="49" xfId="0" applyFont="1" applyFill="1" applyBorder="1" applyAlignment="1">
      <alignment horizontal="center"/>
    </xf>
    <xf numFmtId="0" fontId="74" fillId="5" borderId="34" xfId="0" applyFont="1" applyFill="1" applyBorder="1" applyAlignment="1">
      <alignment horizontal="center"/>
    </xf>
    <xf numFmtId="0" fontId="74" fillId="5" borderId="35" xfId="0" applyFont="1" applyFill="1" applyBorder="1" applyAlignment="1">
      <alignment horizontal="center"/>
    </xf>
    <xf numFmtId="0" fontId="51" fillId="0" borderId="5" xfId="0" applyFont="1" applyBorder="1" applyAlignment="1">
      <alignment horizontal="center"/>
    </xf>
    <xf numFmtId="0" fontId="51" fillId="0" borderId="4" xfId="0" applyFont="1" applyBorder="1" applyAlignment="1">
      <alignment horizontal="center"/>
    </xf>
    <xf numFmtId="0" fontId="51" fillId="0" borderId="16" xfId="0" applyFont="1" applyBorder="1"/>
    <xf numFmtId="2" fontId="35" fillId="0" borderId="16" xfId="0" applyNumberFormat="1" applyFont="1" applyBorder="1" applyAlignment="1">
      <alignment horizontal="center"/>
    </xf>
    <xf numFmtId="14" fontId="35" fillId="0" borderId="16" xfId="0" quotePrefix="1" applyNumberFormat="1" applyFont="1" applyBorder="1" applyAlignment="1">
      <alignment horizontal="center"/>
    </xf>
    <xf numFmtId="0" fontId="51" fillId="19" borderId="0" xfId="0" applyFont="1" applyFill="1"/>
    <xf numFmtId="0" fontId="51" fillId="0" borderId="6" xfId="0" applyFont="1" applyBorder="1" applyAlignment="1">
      <alignment horizontal="center"/>
    </xf>
    <xf numFmtId="0" fontId="51" fillId="0" borderId="33" xfId="0" applyFont="1" applyBorder="1" applyAlignment="1">
      <alignment horizontal="center"/>
    </xf>
    <xf numFmtId="0" fontId="51" fillId="0" borderId="34" xfId="0" applyFont="1" applyBorder="1" applyAlignment="1">
      <alignment horizontal="center"/>
    </xf>
    <xf numFmtId="0" fontId="51" fillId="0" borderId="31" xfId="0" applyFont="1" applyBorder="1"/>
    <xf numFmtId="0" fontId="35" fillId="0" borderId="58" xfId="0" applyFont="1" applyBorder="1" applyAlignment="1">
      <alignment horizontal="center"/>
    </xf>
    <xf numFmtId="0" fontId="35" fillId="0" borderId="59" xfId="0" applyFont="1" applyBorder="1" applyAlignment="1">
      <alignment horizontal="center"/>
    </xf>
    <xf numFmtId="0" fontId="51" fillId="19" borderId="34" xfId="0" applyFont="1" applyFill="1" applyBorder="1"/>
    <xf numFmtId="0" fontId="51" fillId="0" borderId="35" xfId="0" applyFont="1" applyBorder="1" applyAlignment="1">
      <alignment horizontal="center"/>
    </xf>
    <xf numFmtId="0" fontId="69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2" fillId="0" borderId="0" xfId="3" applyNumberFormat="1" applyFont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75" fillId="0" borderId="0" xfId="0" applyFont="1"/>
    <xf numFmtId="0" fontId="75" fillId="0" borderId="4" xfId="0" applyFont="1" applyBorder="1"/>
    <xf numFmtId="0" fontId="76" fillId="0" borderId="4" xfId="0" applyFont="1" applyBorder="1" applyAlignment="1">
      <alignment vertical="center"/>
    </xf>
    <xf numFmtId="0" fontId="37" fillId="2" borderId="2" xfId="0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vertical="center" wrapText="1"/>
    </xf>
    <xf numFmtId="0" fontId="76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6" fillId="4" borderId="0" xfId="0" applyFont="1" applyFill="1" applyAlignment="1">
      <alignment vertical="center"/>
    </xf>
    <xf numFmtId="0" fontId="36" fillId="4" borderId="16" xfId="0" applyFont="1" applyFill="1" applyBorder="1" applyAlignment="1">
      <alignment horizontal="center" vertical="center"/>
    </xf>
    <xf numFmtId="0" fontId="36" fillId="4" borderId="17" xfId="0" applyFont="1" applyFill="1" applyBorder="1" applyAlignment="1">
      <alignment horizontal="center" vertical="center"/>
    </xf>
    <xf numFmtId="10" fontId="77" fillId="0" borderId="16" xfId="0" applyNumberFormat="1" applyFont="1" applyBorder="1" applyAlignment="1">
      <alignment horizontal="center" vertical="center" shrinkToFit="1"/>
    </xf>
    <xf numFmtId="10" fontId="77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39" fillId="5" borderId="7" xfId="0" applyNumberFormat="1" applyFont="1" applyFill="1" applyBorder="1" applyAlignment="1">
      <alignment horizontal="center" vertical="center"/>
    </xf>
    <xf numFmtId="168" fontId="75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2" fillId="19" borderId="16" xfId="0" applyNumberFormat="1" applyFont="1" applyFill="1" applyBorder="1" applyAlignment="1">
      <alignment horizontal="center"/>
    </xf>
    <xf numFmtId="2" fontId="40" fillId="5" borderId="16" xfId="0" applyNumberFormat="1" applyFont="1" applyFill="1" applyBorder="1" applyAlignment="1">
      <alignment horizontal="center" vertical="center" shrinkToFit="1"/>
    </xf>
    <xf numFmtId="164" fontId="40" fillId="5" borderId="16" xfId="0" applyNumberFormat="1" applyFont="1" applyFill="1" applyBorder="1" applyAlignment="1">
      <alignment horizontal="center" vertical="center" shrinkToFit="1"/>
    </xf>
    <xf numFmtId="164" fontId="40" fillId="5" borderId="17" xfId="0" applyNumberFormat="1" applyFont="1" applyFill="1" applyBorder="1" applyAlignment="1">
      <alignment horizontal="center" vertical="center" shrinkToFit="1"/>
    </xf>
    <xf numFmtId="2" fontId="40" fillId="5" borderId="17" xfId="0" applyNumberFormat="1" applyFont="1" applyFill="1" applyBorder="1" applyAlignment="1">
      <alignment horizontal="center" vertical="center" shrinkToFit="1"/>
    </xf>
    <xf numFmtId="0" fontId="35" fillId="0" borderId="44" xfId="0" applyFont="1" applyBorder="1" applyAlignment="1">
      <alignment horizontal="center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42" fillId="0" borderId="50" xfId="0" applyFont="1" applyBorder="1" applyAlignment="1">
      <alignment horizontal="center" vertical="top" wrapText="1"/>
    </xf>
    <xf numFmtId="0" fontId="42" fillId="0" borderId="26" xfId="0" applyFont="1" applyBorder="1" applyAlignment="1">
      <alignment horizontal="center" vertical="top" wrapText="1"/>
    </xf>
    <xf numFmtId="0" fontId="42" fillId="0" borderId="27" xfId="0" applyFont="1" applyBorder="1" applyAlignment="1">
      <alignment horizontal="center" vertical="top" wrapText="1"/>
    </xf>
    <xf numFmtId="0" fontId="42" fillId="0" borderId="51" xfId="0" applyFont="1" applyBorder="1" applyAlignment="1">
      <alignment horizontal="center" vertical="top" wrapText="1"/>
    </xf>
    <xf numFmtId="0" fontId="42" fillId="0" borderId="19" xfId="0" applyFont="1" applyBorder="1" applyAlignment="1">
      <alignment horizontal="center" vertical="top" wrapText="1"/>
    </xf>
    <xf numFmtId="0" fontId="42" fillId="0" borderId="20" xfId="0" applyFont="1" applyBorder="1" applyAlignment="1">
      <alignment horizontal="center" vertical="top" wrapText="1"/>
    </xf>
    <xf numFmtId="0" fontId="42" fillId="0" borderId="8" xfId="0" applyFont="1" applyBorder="1" applyAlignment="1">
      <alignment horizontal="center" vertical="top" wrapText="1"/>
    </xf>
    <xf numFmtId="0" fontId="42" fillId="0" borderId="9" xfId="0" applyFont="1" applyBorder="1" applyAlignment="1">
      <alignment horizontal="center" vertical="top" wrapText="1"/>
    </xf>
    <xf numFmtId="0" fontId="42" fillId="0" borderId="10" xfId="0" applyFont="1" applyBorder="1" applyAlignment="1">
      <alignment horizontal="center" vertical="top" wrapText="1"/>
    </xf>
    <xf numFmtId="0" fontId="78" fillId="5" borderId="50" xfId="0" applyFont="1" applyFill="1" applyBorder="1" applyAlignment="1">
      <alignment vertical="center"/>
    </xf>
    <xf numFmtId="0" fontId="35" fillId="5" borderId="26" xfId="0" applyFont="1" applyFill="1" applyBorder="1" applyAlignment="1">
      <alignment vertical="center"/>
    </xf>
    <xf numFmtId="164" fontId="32" fillId="5" borderId="26" xfId="0" applyNumberFormat="1" applyFont="1" applyFill="1" applyBorder="1" applyAlignment="1">
      <alignment vertical="center"/>
    </xf>
    <xf numFmtId="164" fontId="32" fillId="5" borderId="46" xfId="0" applyNumberFormat="1" applyFont="1" applyFill="1" applyBorder="1" applyAlignment="1">
      <alignment vertical="center"/>
    </xf>
    <xf numFmtId="0" fontId="40" fillId="0" borderId="8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78" fillId="5" borderId="47" xfId="0" applyFont="1" applyFill="1" applyBorder="1" applyAlignment="1">
      <alignment vertical="center"/>
    </xf>
    <xf numFmtId="0" fontId="35" fillId="5" borderId="0" xfId="0" applyFont="1" applyFill="1" applyAlignment="1">
      <alignment vertical="center"/>
    </xf>
    <xf numFmtId="164" fontId="32" fillId="5" borderId="0" xfId="0" applyNumberFormat="1" applyFont="1" applyFill="1" applyAlignment="1">
      <alignment vertical="center"/>
    </xf>
    <xf numFmtId="164" fontId="32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0" fillId="0" borderId="50" xfId="0" applyFont="1" applyBorder="1" applyAlignment="1">
      <alignment horizontal="center" vertical="center"/>
    </xf>
    <xf numFmtId="0" fontId="40" fillId="0" borderId="26" xfId="0" applyFont="1" applyBorder="1" applyAlignment="1">
      <alignment horizontal="center" vertical="center"/>
    </xf>
    <xf numFmtId="0" fontId="40" fillId="0" borderId="27" xfId="0" applyFont="1" applyBorder="1" applyAlignment="1">
      <alignment horizontal="center" vertical="center"/>
    </xf>
    <xf numFmtId="0" fontId="40" fillId="0" borderId="47" xfId="0" applyFont="1" applyBorder="1" applyAlignment="1">
      <alignment horizontal="center" vertical="center"/>
    </xf>
    <xf numFmtId="0" fontId="78" fillId="5" borderId="47" xfId="0" applyFont="1" applyFill="1" applyBorder="1" applyAlignment="1">
      <alignment horizontal="center" vertical="center"/>
    </xf>
    <xf numFmtId="0" fontId="78" fillId="5" borderId="0" xfId="0" applyFont="1" applyFill="1" applyAlignment="1">
      <alignment horizontal="center" vertical="center"/>
    </xf>
    <xf numFmtId="0" fontId="78" fillId="5" borderId="30" xfId="0" applyFont="1" applyFill="1" applyBorder="1" applyAlignment="1">
      <alignment horizontal="center" vertical="center"/>
    </xf>
    <xf numFmtId="0" fontId="79" fillId="0" borderId="47" xfId="0" applyFont="1" applyBorder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0" borderId="12" xfId="0" applyFont="1" applyBorder="1" applyAlignment="1">
      <alignment horizontal="center" vertical="center"/>
    </xf>
    <xf numFmtId="164" fontId="32" fillId="0" borderId="8" xfId="0" applyNumberFormat="1" applyFont="1" applyBorder="1" applyAlignment="1">
      <alignment horizontal="center" vertical="center"/>
    </xf>
    <xf numFmtId="9" fontId="80" fillId="5" borderId="5" xfId="0" applyNumberFormat="1" applyFont="1" applyFill="1" applyBorder="1" applyAlignment="1">
      <alignment horizontal="center" vertical="center" wrapText="1"/>
    </xf>
    <xf numFmtId="9" fontId="80" fillId="5" borderId="4" xfId="0" applyNumberFormat="1" applyFont="1" applyFill="1" applyBorder="1" applyAlignment="1">
      <alignment horizontal="center" vertical="center" wrapText="1"/>
    </xf>
    <xf numFmtId="9" fontId="80" fillId="5" borderId="6" xfId="0" applyNumberFormat="1" applyFont="1" applyFill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9" fontId="80" fillId="5" borderId="11" xfId="0" applyNumberFormat="1" applyFont="1" applyFill="1" applyBorder="1" applyAlignment="1">
      <alignment horizontal="center" vertical="center" wrapText="1"/>
    </xf>
    <xf numFmtId="9" fontId="80" fillId="5" borderId="0" xfId="0" applyNumberFormat="1" applyFont="1" applyFill="1" applyAlignment="1">
      <alignment horizontal="center" vertical="center" wrapText="1"/>
    </xf>
    <xf numFmtId="9" fontId="80" fillId="5" borderId="12" xfId="0" applyNumberFormat="1" applyFont="1" applyFill="1" applyBorder="1" applyAlignment="1">
      <alignment horizontal="center" vertical="center" wrapText="1"/>
    </xf>
    <xf numFmtId="0" fontId="36" fillId="2" borderId="37" xfId="0" applyFont="1" applyFill="1" applyBorder="1" applyAlignment="1">
      <alignment horizontal="center" vertical="center"/>
    </xf>
    <xf numFmtId="0" fontId="36" fillId="2" borderId="38" xfId="0" applyFont="1" applyFill="1" applyBorder="1" applyAlignment="1">
      <alignment horizontal="center" vertical="center"/>
    </xf>
    <xf numFmtId="0" fontId="75" fillId="5" borderId="0" xfId="0" applyFont="1" applyFill="1"/>
    <xf numFmtId="0" fontId="75" fillId="5" borderId="12" xfId="0" applyFont="1" applyFill="1" applyBorder="1"/>
    <xf numFmtId="0" fontId="81" fillId="5" borderId="0" xfId="0" applyFont="1" applyFill="1"/>
    <xf numFmtId="0" fontId="5" fillId="4" borderId="7" xfId="0" applyFont="1" applyFill="1" applyBorder="1" applyAlignment="1">
      <alignment horizontal="center"/>
    </xf>
    <xf numFmtId="164" fontId="35" fillId="11" borderId="8" xfId="0" applyNumberFormat="1" applyFont="1" applyFill="1" applyBorder="1" applyAlignment="1">
      <alignment horizontal="center" vertical="center"/>
    </xf>
    <xf numFmtId="0" fontId="5" fillId="4" borderId="57" xfId="0" applyFont="1" applyFill="1" applyBorder="1" applyAlignment="1">
      <alignment horizontal="center"/>
    </xf>
    <xf numFmtId="2" fontId="35" fillId="11" borderId="58" xfId="0" applyNumberFormat="1" applyFont="1" applyFill="1" applyBorder="1" applyAlignment="1">
      <alignment horizontal="center" vertical="center"/>
    </xf>
    <xf numFmtId="9" fontId="80" fillId="5" borderId="33" xfId="0" applyNumberFormat="1" applyFont="1" applyFill="1" applyBorder="1" applyAlignment="1">
      <alignment horizontal="center" vertical="center" wrapText="1"/>
    </xf>
    <xf numFmtId="9" fontId="80" fillId="5" borderId="34" xfId="0" applyNumberFormat="1" applyFont="1" applyFill="1" applyBorder="1" applyAlignment="1">
      <alignment horizontal="center" vertical="center" wrapText="1"/>
    </xf>
    <xf numFmtId="9" fontId="80" fillId="5" borderId="35" xfId="0" applyNumberFormat="1" applyFont="1" applyFill="1" applyBorder="1" applyAlignment="1">
      <alignment horizontal="center" vertical="center" wrapText="1"/>
    </xf>
    <xf numFmtId="0" fontId="75" fillId="5" borderId="34" xfId="0" applyFont="1" applyFill="1" applyBorder="1"/>
    <xf numFmtId="0" fontId="75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3" fillId="0" borderId="0" xfId="0" applyFont="1" applyAlignment="1">
      <alignment horizontal="center" wrapText="1"/>
    </xf>
    <xf numFmtId="0" fontId="82" fillId="0" borderId="0" xfId="6" applyAlignment="1">
      <alignment horizontal="center"/>
    </xf>
    <xf numFmtId="0" fontId="3" fillId="20" borderId="0" xfId="0" applyFont="1" applyFill="1" applyAlignment="1">
      <alignment horizontal="center"/>
    </xf>
    <xf numFmtId="0" fontId="25" fillId="21" borderId="0" xfId="0" applyFont="1" applyFill="1" applyAlignment="1">
      <alignment horizontal="center"/>
    </xf>
    <xf numFmtId="0" fontId="25" fillId="21" borderId="47" xfId="0" applyFont="1" applyFill="1" applyBorder="1" applyAlignment="1">
      <alignment horizontal="center"/>
    </xf>
    <xf numFmtId="0" fontId="25" fillId="21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7" xfId="0" applyBorder="1"/>
    <xf numFmtId="0" fontId="0" fillId="0" borderId="0" xfId="0" quotePrefix="1"/>
    <xf numFmtId="0" fontId="0" fillId="0" borderId="47" xfId="0" applyBorder="1" applyAlignment="1">
      <alignment horizontal="center"/>
    </xf>
    <xf numFmtId="0" fontId="0" fillId="0" borderId="47" xfId="0" quotePrefix="1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F8D37FFC-8AE4-472C-B2BA-84C3F639790E}"/>
    <cellStyle name="Percent" xfId="2" builtinId="5"/>
    <cellStyle name="Percent 2" xfId="5" xr:uid="{3A36627D-788D-4E9E-892F-BB8E86DEEB26}"/>
    <cellStyle name="Percent 2 4" xfId="3" xr:uid="{26814E9A-AB73-44F4-B0D4-A4E921FB0848}"/>
  </cellStyles>
  <dxfs count="64"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231DE7C0-53E4-463F-916D-2D71BB826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8C43B7A-C9B1-4197-8766-3F5F1AC3E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C3AD080-BC72-4278-A927-C7DD4521B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8875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670AE775-6D7B-420F-AEA4-A5B08D91E3B4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4B4F11F5-0A1A-B9FC-685C-542442B29F6C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111CCF65-843A-7C68-1D1A-93FB8B5DC64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E3F56403-565B-6F76-D352-BE06540F1761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B45EE470-E50E-4904-BC7B-C175639BE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20231218%20Release/Delegated%20Ratesheet%20Model%20v1.2.xlsm" TargetMode="External"/><Relationship Id="rId1" Type="http://schemas.openxmlformats.org/officeDocument/2006/relationships/externalLinkPath" Target="https://usmtg-my.sharepoint.com/personal/mpmorgan_usmtg_com/Documents/RatesheetModel/20231218%20Release/Delegated%20Ratesheet%20Model%20v1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6C7CF-AC78-44D3-9B2C-02091793CD09}">
  <sheetPr published="0" codeName="Sheet1">
    <tabColor rgb="FFFF0000"/>
    <pageSetUpPr fitToPage="1"/>
  </sheetPr>
  <dimension ref="B2:X46"/>
  <sheetViews>
    <sheetView tabSelected="1" zoomScaleNormal="100" workbookViewId="0">
      <selection activeCell="N22" sqref="N22:Q22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45278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102</v>
      </c>
      <c r="X5" s="32"/>
    </row>
    <row r="6" spans="2:24" ht="15.75" thickBot="1" x14ac:dyDescent="0.3">
      <c r="B6" s="33">
        <f>'Flex Supreme Pricer'!A6</f>
        <v>7.375</v>
      </c>
      <c r="C6" s="34">
        <f>'Flex Supreme Pricer'!J6</f>
        <v>100.625</v>
      </c>
      <c r="D6" s="34">
        <f>'Flex Supreme Pricer'!K6</f>
        <v>100.5</v>
      </c>
      <c r="E6" s="35">
        <f>'Flex Supreme Pricer'!L6</f>
        <v>100.375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7.5</v>
      </c>
      <c r="C7" s="34">
        <f>'Flex Supreme Pricer'!J7</f>
        <v>101</v>
      </c>
      <c r="D7" s="34">
        <f>'Flex Supreme Pricer'!K7</f>
        <v>100.875</v>
      </c>
      <c r="E7" s="35">
        <f>'Flex Supreme Pricer'!L7</f>
        <v>100.75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7.625</v>
      </c>
      <c r="C8" s="34">
        <f>'Flex Supreme Pricer'!J8</f>
        <v>101.375</v>
      </c>
      <c r="D8" s="34">
        <f>'Flex Supreme Pricer'!K8</f>
        <v>101.25</v>
      </c>
      <c r="E8" s="35">
        <f>'Flex Supreme Pricer'!L8</f>
        <v>101.125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7.75</v>
      </c>
      <c r="C9" s="34">
        <f>'Flex Supreme Pricer'!J9</f>
        <v>101.75</v>
      </c>
      <c r="D9" s="34">
        <f>'Flex Supreme Pricer'!K9</f>
        <v>101.625</v>
      </c>
      <c r="E9" s="35">
        <f>'Flex Supreme Pricer'!L9</f>
        <v>101.5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7.875</v>
      </c>
      <c r="C10" s="34">
        <f>'Flex Supreme Pricer'!J10</f>
        <v>102.125</v>
      </c>
      <c r="D10" s="34">
        <f>'Flex Supreme Pricer'!K10</f>
        <v>102</v>
      </c>
      <c r="E10" s="35">
        <f>'Flex Supreme Pricer'!L10</f>
        <v>101.875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8</v>
      </c>
      <c r="C11" s="34">
        <f>'Flex Supreme Pricer'!J11</f>
        <v>102.5</v>
      </c>
      <c r="D11" s="34">
        <f>'Flex Supreme Pricer'!K11</f>
        <v>102.375</v>
      </c>
      <c r="E11" s="35">
        <f>'Flex Supreme Pricer'!L11</f>
        <v>102.25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8.125</v>
      </c>
      <c r="C12" s="34">
        <f>'Flex Supreme Pricer'!J12</f>
        <v>102.875</v>
      </c>
      <c r="D12" s="34">
        <f>'Flex Supreme Pricer'!K12</f>
        <v>102.75</v>
      </c>
      <c r="E12" s="35">
        <f>'Flex Supreme Pricer'!L12</f>
        <v>102.625</v>
      </c>
      <c r="F12" s="36"/>
      <c r="G12" s="60" t="s">
        <v>24</v>
      </c>
      <c r="H12" s="61"/>
      <c r="I12" s="61"/>
      <c r="J12" s="62">
        <v>0.25</v>
      </c>
      <c r="K12" s="62">
        <v>0.25</v>
      </c>
      <c r="L12" s="62">
        <v>0.25</v>
      </c>
      <c r="M12" s="62">
        <v>0.25</v>
      </c>
      <c r="N12" s="62">
        <v>0</v>
      </c>
      <c r="O12" s="62">
        <v>-0.75</v>
      </c>
      <c r="P12" s="62">
        <v>-1.5</v>
      </c>
      <c r="Q12" s="63" t="s">
        <v>18</v>
      </c>
      <c r="R12" s="64" t="s">
        <v>18</v>
      </c>
      <c r="S12" s="36"/>
      <c r="T12" s="65" t="s">
        <v>25</v>
      </c>
      <c r="U12" s="66"/>
      <c r="V12" s="66"/>
      <c r="W12" s="66"/>
      <c r="X12" s="67"/>
    </row>
    <row r="13" spans="2:24" ht="15.75" thickBot="1" x14ac:dyDescent="0.3">
      <c r="B13" s="33">
        <f>'Flex Supreme Pricer'!A13</f>
        <v>8.25</v>
      </c>
      <c r="C13" s="34">
        <f>'Flex Supreme Pricer'!J13</f>
        <v>103.25</v>
      </c>
      <c r="D13" s="34">
        <f>'Flex Supreme Pricer'!K13</f>
        <v>103.125</v>
      </c>
      <c r="E13" s="35">
        <f>'Flex Supreme Pricer'!L13</f>
        <v>103</v>
      </c>
      <c r="F13" s="36"/>
      <c r="G13" s="60" t="s">
        <v>26</v>
      </c>
      <c r="H13" s="61"/>
      <c r="I13" s="61"/>
      <c r="J13" s="62">
        <v>0</v>
      </c>
      <c r="K13" s="62">
        <v>0</v>
      </c>
      <c r="L13" s="62">
        <v>0</v>
      </c>
      <c r="M13" s="62">
        <v>-0.125</v>
      </c>
      <c r="N13" s="62">
        <v>-0.75</v>
      </c>
      <c r="O13" s="62">
        <v>-1.5</v>
      </c>
      <c r="P13" s="62">
        <v>-2.75</v>
      </c>
      <c r="Q13" s="63" t="s">
        <v>18</v>
      </c>
      <c r="R13" s="64" t="s">
        <v>18</v>
      </c>
      <c r="S13" s="36"/>
      <c r="T13" s="57" t="s">
        <v>27</v>
      </c>
      <c r="U13" s="58"/>
      <c r="V13" s="68"/>
      <c r="W13" s="69">
        <v>0.125</v>
      </c>
      <c r="X13" s="70"/>
    </row>
    <row r="14" spans="2:24" ht="15.75" thickBot="1" x14ac:dyDescent="0.3">
      <c r="B14" s="33">
        <f>'Flex Supreme Pricer'!A14</f>
        <v>8.375</v>
      </c>
      <c r="C14" s="34">
        <f>'Flex Supreme Pricer'!J14</f>
        <v>103.625</v>
      </c>
      <c r="D14" s="34">
        <f>'Flex Supreme Pricer'!K14</f>
        <v>103.5</v>
      </c>
      <c r="E14" s="35">
        <f>'Flex Supreme Pricer'!L14</f>
        <v>103.375</v>
      </c>
      <c r="F14" s="36"/>
      <c r="G14" s="60" t="s">
        <v>28</v>
      </c>
      <c r="H14" s="61"/>
      <c r="I14" s="61"/>
      <c r="J14" s="62">
        <v>-1</v>
      </c>
      <c r="K14" s="62">
        <v>-1</v>
      </c>
      <c r="L14" s="62">
        <v>-1</v>
      </c>
      <c r="M14" s="62">
        <v>-1.125</v>
      </c>
      <c r="N14" s="62">
        <v>-2</v>
      </c>
      <c r="O14" s="62">
        <v>-3.375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8"/>
      <c r="W14" s="69">
        <v>0</v>
      </c>
      <c r="X14" s="70"/>
    </row>
    <row r="15" spans="2:24" ht="15.75" thickBot="1" x14ac:dyDescent="0.3">
      <c r="B15" s="33">
        <f>'Flex Supreme Pricer'!A15</f>
        <v>8.5</v>
      </c>
      <c r="C15" s="34">
        <f>'Flex Supreme Pricer'!J15</f>
        <v>104</v>
      </c>
      <c r="D15" s="34">
        <f>'Flex Supreme Pricer'!K15</f>
        <v>103.875</v>
      </c>
      <c r="E15" s="35">
        <f>'Flex Supreme Pricer'!L15</f>
        <v>103.75</v>
      </c>
      <c r="F15" s="36"/>
      <c r="G15" s="71" t="s">
        <v>30</v>
      </c>
      <c r="H15" s="72"/>
      <c r="I15" s="72"/>
      <c r="J15" s="73" t="s">
        <v>18</v>
      </c>
      <c r="K15" s="73" t="s">
        <v>18</v>
      </c>
      <c r="L15" s="73" t="s">
        <v>18</v>
      </c>
      <c r="M15" s="73" t="s">
        <v>18</v>
      </c>
      <c r="N15" s="73" t="s">
        <v>18</v>
      </c>
      <c r="O15" s="73" t="s">
        <v>18</v>
      </c>
      <c r="P15" s="73" t="s">
        <v>18</v>
      </c>
      <c r="Q15" s="73" t="s">
        <v>18</v>
      </c>
      <c r="R15" s="74" t="s">
        <v>18</v>
      </c>
      <c r="S15" s="36"/>
      <c r="T15" s="57" t="s">
        <v>31</v>
      </c>
      <c r="U15" s="58"/>
      <c r="V15" s="68"/>
      <c r="W15" s="69">
        <v>-0.25</v>
      </c>
      <c r="X15" s="70"/>
    </row>
    <row r="16" spans="2:24" ht="15.75" thickBot="1" x14ac:dyDescent="0.3">
      <c r="B16" s="33">
        <f>'Flex Supreme Pricer'!A16</f>
        <v>8.625</v>
      </c>
      <c r="C16" s="34">
        <f>'Flex Supreme Pricer'!J16</f>
        <v>104.375</v>
      </c>
      <c r="D16" s="34">
        <f>'Flex Supreme Pricer'!K16</f>
        <v>104.25</v>
      </c>
      <c r="E16" s="35">
        <f>'Flex Supreme Pricer'!L16</f>
        <v>104.125</v>
      </c>
      <c r="F16" s="36"/>
      <c r="G16" s="75" t="s">
        <v>32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7"/>
      <c r="S16" s="36"/>
      <c r="T16" s="78" t="s">
        <v>33</v>
      </c>
      <c r="U16" s="79"/>
      <c r="V16" s="79"/>
      <c r="W16" s="79"/>
      <c r="X16" s="80"/>
    </row>
    <row r="17" spans="2:24" ht="15.75" thickBot="1" x14ac:dyDescent="0.3">
      <c r="B17" s="33">
        <f>'Flex Supreme Pricer'!A17</f>
        <v>8.75</v>
      </c>
      <c r="C17" s="34">
        <f>'Flex Supreme Pricer'!J17</f>
        <v>104.75</v>
      </c>
      <c r="D17" s="34">
        <f>'Flex Supreme Pricer'!K17</f>
        <v>104.625</v>
      </c>
      <c r="E17" s="35">
        <f>'Flex Supreme Pricer'!L17</f>
        <v>104.5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8"/>
      <c r="W17" s="69">
        <v>-0.25</v>
      </c>
      <c r="X17" s="70"/>
    </row>
    <row r="18" spans="2:24" ht="15.75" thickBot="1" x14ac:dyDescent="0.3">
      <c r="B18" s="33">
        <f>'Flex Supreme Pricer'!A18</f>
        <v>8.875</v>
      </c>
      <c r="C18" s="34">
        <f>'Flex Supreme Pricer'!J18</f>
        <v>105.125</v>
      </c>
      <c r="D18" s="34">
        <f>'Flex Supreme Pricer'!K18</f>
        <v>105</v>
      </c>
      <c r="E18" s="35">
        <f>'Flex Supreme Pricer'!L18</f>
        <v>104.875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8"/>
      <c r="W18" s="81">
        <v>-0.375</v>
      </c>
      <c r="X18" s="82"/>
    </row>
    <row r="19" spans="2:24" ht="15.75" thickBot="1" x14ac:dyDescent="0.3">
      <c r="B19" s="33">
        <f>'Flex Supreme Pricer'!A19</f>
        <v>9</v>
      </c>
      <c r="C19" s="34">
        <f>'Flex Supreme Pricer'!J19</f>
        <v>105.5</v>
      </c>
      <c r="D19" s="34">
        <f>'Flex Supreme Pricer'!K19</f>
        <v>105.375</v>
      </c>
      <c r="E19" s="35">
        <f>'Flex Supreme Pricer'!L19</f>
        <v>105.25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8"/>
      <c r="W19" s="81">
        <v>-0.25</v>
      </c>
      <c r="X19" s="82"/>
    </row>
    <row r="20" spans="2:24" ht="15.75" thickBot="1" x14ac:dyDescent="0.3">
      <c r="B20" s="33">
        <f>'Flex Supreme Pricer'!A20</f>
        <v>9.125</v>
      </c>
      <c r="C20" s="34">
        <f>'Flex Supreme Pricer'!J20</f>
        <v>105.875</v>
      </c>
      <c r="D20" s="34">
        <f>'Flex Supreme Pricer'!K20</f>
        <v>105.75</v>
      </c>
      <c r="E20" s="35">
        <f>'Flex Supreme Pricer'!L20</f>
        <v>105.625</v>
      </c>
      <c r="F20" s="36"/>
      <c r="G20" s="60" t="s">
        <v>24</v>
      </c>
      <c r="H20" s="61"/>
      <c r="I20" s="61"/>
      <c r="J20" s="62">
        <v>0.25</v>
      </c>
      <c r="K20" s="62">
        <v>0.25</v>
      </c>
      <c r="L20" s="62">
        <v>0.25</v>
      </c>
      <c r="M20" s="62">
        <v>0.25</v>
      </c>
      <c r="N20" s="62">
        <v>-0.125</v>
      </c>
      <c r="O20" s="62">
        <v>-0.875</v>
      </c>
      <c r="P20" s="62">
        <v>-1.5</v>
      </c>
      <c r="Q20" s="63" t="s">
        <v>18</v>
      </c>
      <c r="R20" s="64" t="s">
        <v>18</v>
      </c>
      <c r="S20" s="36"/>
      <c r="T20" s="83" t="s">
        <v>36</v>
      </c>
      <c r="U20" s="84"/>
      <c r="V20" s="84"/>
      <c r="W20" s="84"/>
      <c r="X20" s="85"/>
    </row>
    <row r="21" spans="2:24" x14ac:dyDescent="0.25">
      <c r="B21" s="33">
        <f>'Flex Supreme Pricer'!A21</f>
        <v>9.25</v>
      </c>
      <c r="C21" s="34">
        <f>'Flex Supreme Pricer'!J21</f>
        <v>106.25</v>
      </c>
      <c r="D21" s="34">
        <f>'Flex Supreme Pricer'!K21</f>
        <v>106.125</v>
      </c>
      <c r="E21" s="35">
        <f>'Flex Supreme Pricer'!L21</f>
        <v>106</v>
      </c>
      <c r="F21" s="36"/>
      <c r="G21" s="60" t="s">
        <v>26</v>
      </c>
      <c r="H21" s="61"/>
      <c r="I21" s="61"/>
      <c r="J21" s="62">
        <v>0</v>
      </c>
      <c r="K21" s="62">
        <v>0</v>
      </c>
      <c r="L21" s="62">
        <v>0</v>
      </c>
      <c r="M21" s="62">
        <v>-0.125</v>
      </c>
      <c r="N21" s="62">
        <v>-0.75</v>
      </c>
      <c r="O21" s="62">
        <v>-1.5</v>
      </c>
      <c r="P21" s="62">
        <v>-2.75</v>
      </c>
      <c r="Q21" s="63" t="s">
        <v>18</v>
      </c>
      <c r="R21" s="64" t="s">
        <v>18</v>
      </c>
      <c r="S21" s="36"/>
      <c r="T21" s="86"/>
      <c r="U21" s="87"/>
      <c r="V21" s="87"/>
      <c r="W21" s="87"/>
      <c r="X21" s="88"/>
    </row>
    <row r="22" spans="2:24" x14ac:dyDescent="0.25">
      <c r="B22" s="33">
        <f>'Flex Supreme Pricer'!A22</f>
        <v>9.375</v>
      </c>
      <c r="C22" s="34">
        <f>'Flex Supreme Pricer'!J22</f>
        <v>106.625</v>
      </c>
      <c r="D22" s="34">
        <f>'Flex Supreme Pricer'!K22</f>
        <v>106.5</v>
      </c>
      <c r="E22" s="35">
        <f>'Flex Supreme Pricer'!L22</f>
        <v>106.375</v>
      </c>
      <c r="F22" s="36"/>
      <c r="G22" s="60" t="s">
        <v>28</v>
      </c>
      <c r="H22" s="61"/>
      <c r="I22" s="61"/>
      <c r="J22" s="62">
        <v>-1</v>
      </c>
      <c r="K22" s="62">
        <v>-1</v>
      </c>
      <c r="L22" s="62">
        <v>-1</v>
      </c>
      <c r="M22" s="62">
        <v>-1.125</v>
      </c>
      <c r="N22" s="62">
        <v>-2</v>
      </c>
      <c r="O22" s="62">
        <v>-3.375</v>
      </c>
      <c r="P22" s="63" t="s">
        <v>18</v>
      </c>
      <c r="Q22" s="63" t="s">
        <v>18</v>
      </c>
      <c r="R22" s="64" t="s">
        <v>18</v>
      </c>
      <c r="S22" s="36"/>
      <c r="T22" s="86"/>
      <c r="U22" s="87"/>
      <c r="V22" s="87"/>
      <c r="W22" s="87"/>
      <c r="X22" s="88"/>
    </row>
    <row r="23" spans="2:24" x14ac:dyDescent="0.25">
      <c r="B23" s="33">
        <f>'Flex Supreme Pricer'!A23</f>
        <v>9.5</v>
      </c>
      <c r="C23" s="34">
        <f>'Flex Supreme Pricer'!J23</f>
        <v>107</v>
      </c>
      <c r="D23" s="34">
        <f>'Flex Supreme Pricer'!K23</f>
        <v>106.875</v>
      </c>
      <c r="E23" s="35">
        <f>'Flex Supreme Pricer'!L23</f>
        <v>106.75</v>
      </c>
      <c r="F23" s="36"/>
      <c r="G23" s="75" t="s">
        <v>37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36"/>
      <c r="T23" s="86"/>
      <c r="U23" s="87"/>
      <c r="W23" s="87"/>
      <c r="X23" s="88"/>
    </row>
    <row r="24" spans="2:24" x14ac:dyDescent="0.25">
      <c r="B24" s="33">
        <f>'Flex Supreme Pricer'!A24</f>
        <v>9.625</v>
      </c>
      <c r="C24" s="34">
        <f>'Flex Supreme Pricer'!J24</f>
        <v>107.375</v>
      </c>
      <c r="D24" s="34">
        <f>'Flex Supreme Pricer'!K24</f>
        <v>107.25</v>
      </c>
      <c r="E24" s="35">
        <f>'Flex Supreme Pricer'!L24</f>
        <v>107.125</v>
      </c>
      <c r="F24" s="36"/>
      <c r="G24" s="89" t="s">
        <v>38</v>
      </c>
      <c r="H24" s="90"/>
      <c r="I24" s="90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6"/>
      <c r="U24" s="87"/>
      <c r="V24" s="87"/>
      <c r="W24" s="87"/>
      <c r="X24" s="88"/>
    </row>
    <row r="25" spans="2:24" ht="15.75" thickBot="1" x14ac:dyDescent="0.3">
      <c r="B25" s="33">
        <f>'Flex Supreme Pricer'!A25</f>
        <v>9.75</v>
      </c>
      <c r="C25" s="34">
        <f>'Flex Supreme Pricer'!J25</f>
        <v>107.75</v>
      </c>
      <c r="D25" s="34">
        <f>'Flex Supreme Pricer'!K25</f>
        <v>107.625</v>
      </c>
      <c r="E25" s="35">
        <f>'Flex Supreme Pricer'!L25</f>
        <v>107.5</v>
      </c>
      <c r="F25" s="36"/>
      <c r="G25" s="89" t="s">
        <v>39</v>
      </c>
      <c r="H25" s="90"/>
      <c r="I25" s="90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6"/>
      <c r="U25" s="87"/>
      <c r="V25" s="87"/>
      <c r="W25" s="87"/>
      <c r="X25" s="88"/>
    </row>
    <row r="26" spans="2:24" x14ac:dyDescent="0.25">
      <c r="B26" s="33">
        <f>'Flex Supreme Pricer'!A26</f>
        <v>9.875</v>
      </c>
      <c r="C26" s="34">
        <f>'Flex Supreme Pricer'!J26</f>
        <v>108.125</v>
      </c>
      <c r="D26" s="34">
        <f>'Flex Supreme Pricer'!K26</f>
        <v>108</v>
      </c>
      <c r="E26" s="35">
        <f>'Flex Supreme Pricer'!L26</f>
        <v>107.875</v>
      </c>
      <c r="F26" s="36"/>
      <c r="G26" s="89" t="s">
        <v>40</v>
      </c>
      <c r="H26" s="90"/>
      <c r="I26" s="90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1" t="s">
        <v>41</v>
      </c>
      <c r="U26" s="92"/>
      <c r="V26" s="92"/>
      <c r="W26" s="92"/>
      <c r="X26" s="93"/>
    </row>
    <row r="27" spans="2:24" x14ac:dyDescent="0.25">
      <c r="B27" s="33">
        <f>'Flex Supreme Pricer'!A27</f>
        <v>10</v>
      </c>
      <c r="C27" s="34">
        <f>'Flex Supreme Pricer'!J27</f>
        <v>108.5</v>
      </c>
      <c r="D27" s="34">
        <f>'Flex Supreme Pricer'!K27</f>
        <v>108.375</v>
      </c>
      <c r="E27" s="35">
        <f>'Flex Supreme Pricer'!L27</f>
        <v>108.25</v>
      </c>
      <c r="F27" s="36"/>
      <c r="G27" s="89" t="s">
        <v>42</v>
      </c>
      <c r="H27" s="90"/>
      <c r="I27" s="90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4" t="s">
        <v>43</v>
      </c>
      <c r="U27" s="95"/>
      <c r="V27" s="95"/>
      <c r="W27" s="95"/>
      <c r="X27" s="96"/>
    </row>
    <row r="28" spans="2:24" x14ac:dyDescent="0.25">
      <c r="B28" s="33">
        <f>'Flex Supreme Pricer'!A28</f>
        <v>10.125</v>
      </c>
      <c r="C28" s="34">
        <f>'Flex Supreme Pricer'!J28</f>
        <v>108.875</v>
      </c>
      <c r="D28" s="34">
        <f>'Flex Supreme Pricer'!K28</f>
        <v>108.75</v>
      </c>
      <c r="E28" s="35">
        <f>'Flex Supreme Pricer'!L28</f>
        <v>108.625</v>
      </c>
      <c r="F28" s="36"/>
      <c r="G28" s="97" t="s">
        <v>44</v>
      </c>
      <c r="H28" s="98"/>
      <c r="I28" s="98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4" t="s">
        <v>45</v>
      </c>
      <c r="U28" s="95"/>
      <c r="V28" s="95"/>
      <c r="W28" s="95"/>
      <c r="X28" s="96"/>
    </row>
    <row r="29" spans="2:24" x14ac:dyDescent="0.25">
      <c r="B29" s="33">
        <f>'Flex Supreme Pricer'!A29</f>
        <v>10.25</v>
      </c>
      <c r="C29" s="34">
        <f>'Flex Supreme Pricer'!J29</f>
        <v>109.25</v>
      </c>
      <c r="D29" s="34">
        <f>'Flex Supreme Pricer'!K29</f>
        <v>109.125</v>
      </c>
      <c r="E29" s="35">
        <f>'Flex Supreme Pricer'!L29</f>
        <v>109</v>
      </c>
      <c r="F29" s="36"/>
      <c r="G29" s="99" t="s">
        <v>46</v>
      </c>
      <c r="H29" s="100"/>
      <c r="I29" s="100"/>
      <c r="J29" s="100"/>
      <c r="K29" s="100"/>
      <c r="L29" s="100"/>
      <c r="M29" s="100"/>
      <c r="N29" s="100"/>
      <c r="O29" s="100"/>
      <c r="P29" s="101"/>
      <c r="Q29" s="101"/>
      <c r="R29" s="102"/>
      <c r="S29" s="36"/>
      <c r="T29" s="94" t="s">
        <v>47</v>
      </c>
      <c r="U29" s="95"/>
      <c r="V29" s="95"/>
      <c r="W29" s="95"/>
      <c r="X29" s="96"/>
    </row>
    <row r="30" spans="2:24" ht="15.75" thickBot="1" x14ac:dyDescent="0.3">
      <c r="B30" s="33">
        <f>'Flex Supreme Pricer'!A30</f>
        <v>10.375</v>
      </c>
      <c r="C30" s="103">
        <f>'Flex Supreme Pricer'!J30</f>
        <v>109.625</v>
      </c>
      <c r="D30" s="103">
        <f>'Flex Supreme Pricer'!K30</f>
        <v>109.5</v>
      </c>
      <c r="E30" s="104">
        <f>'Flex Supreme Pricer'!L30</f>
        <v>109.375</v>
      </c>
      <c r="F30" s="36"/>
      <c r="G30" s="105" t="s">
        <v>48</v>
      </c>
      <c r="H30" s="106"/>
      <c r="I30" s="106"/>
      <c r="J30" s="107">
        <v>-0.25</v>
      </c>
      <c r="K30" s="107">
        <v>-0.25</v>
      </c>
      <c r="L30" s="107">
        <v>-0.25</v>
      </c>
      <c r="M30" s="107">
        <v>-0.625</v>
      </c>
      <c r="N30" s="107">
        <v>-0.875</v>
      </c>
      <c r="O30" s="107">
        <v>-1.625</v>
      </c>
      <c r="P30" s="107">
        <v>-2.75</v>
      </c>
      <c r="Q30" s="63" t="s">
        <v>18</v>
      </c>
      <c r="R30" s="64" t="s">
        <v>18</v>
      </c>
      <c r="S30" s="36"/>
      <c r="T30" s="94" t="s">
        <v>49</v>
      </c>
      <c r="U30" s="95"/>
      <c r="V30" s="95"/>
      <c r="W30" s="95"/>
      <c r="X30" s="96"/>
    </row>
    <row r="31" spans="2:24" ht="15.75" thickBot="1" x14ac:dyDescent="0.3">
      <c r="B31" s="108" t="s">
        <v>50</v>
      </c>
      <c r="C31" s="109"/>
      <c r="D31" s="109"/>
      <c r="E31" s="110"/>
      <c r="F31" s="36"/>
      <c r="G31" s="111" t="s">
        <v>51</v>
      </c>
      <c r="H31" s="112"/>
      <c r="I31" s="112"/>
      <c r="J31" s="107">
        <v>-1.375</v>
      </c>
      <c r="K31" s="107">
        <v>-1.5</v>
      </c>
      <c r="L31" s="107">
        <v>-1.625</v>
      </c>
      <c r="M31" s="107">
        <v>-1.75</v>
      </c>
      <c r="N31" s="107">
        <v>-1.875</v>
      </c>
      <c r="O31" s="107">
        <v>-2</v>
      </c>
      <c r="P31" s="107">
        <v>-2.125</v>
      </c>
      <c r="Q31" s="63" t="s">
        <v>18</v>
      </c>
      <c r="R31" s="64" t="s">
        <v>18</v>
      </c>
      <c r="S31" s="36"/>
      <c r="T31" s="113" t="s">
        <v>52</v>
      </c>
      <c r="U31" s="114"/>
      <c r="V31" s="114"/>
      <c r="W31" s="114"/>
      <c r="X31" s="115"/>
    </row>
    <row r="32" spans="2:24" ht="15.75" thickBot="1" x14ac:dyDescent="0.3">
      <c r="B32" s="116" t="s">
        <v>53</v>
      </c>
      <c r="C32" s="117"/>
      <c r="D32" s="118">
        <v>150000</v>
      </c>
      <c r="E32" s="119"/>
      <c r="F32" s="36"/>
      <c r="G32" s="120" t="s">
        <v>54</v>
      </c>
      <c r="H32" s="121"/>
      <c r="I32" s="121"/>
      <c r="J32" s="107">
        <v>-0.125</v>
      </c>
      <c r="K32" s="107">
        <v>-0.25</v>
      </c>
      <c r="L32" s="107">
        <v>-0.25</v>
      </c>
      <c r="M32" s="107">
        <v>-0.375</v>
      </c>
      <c r="N32" s="107">
        <v>-0.375</v>
      </c>
      <c r="O32" s="107">
        <v>-0.375</v>
      </c>
      <c r="P32" s="107">
        <v>-0.375</v>
      </c>
      <c r="Q32" s="63" t="s">
        <v>18</v>
      </c>
      <c r="R32" s="64" t="s">
        <v>18</v>
      </c>
      <c r="S32" s="36"/>
      <c r="T32" s="122" t="s">
        <v>55</v>
      </c>
      <c r="U32" s="123"/>
      <c r="V32" s="123"/>
      <c r="W32" s="123"/>
      <c r="X32" s="124"/>
    </row>
    <row r="33" spans="2:24" ht="15.75" thickBot="1" x14ac:dyDescent="0.3">
      <c r="B33" s="125" t="s">
        <v>56</v>
      </c>
      <c r="C33" s="126"/>
      <c r="D33" s="127">
        <v>3500000</v>
      </c>
      <c r="E33" s="128"/>
      <c r="F33" s="36"/>
      <c r="G33" s="120" t="s">
        <v>57</v>
      </c>
      <c r="H33" s="121"/>
      <c r="I33" s="121"/>
      <c r="J33" s="107">
        <v>-0.75</v>
      </c>
      <c r="K33" s="107">
        <v>-0.75</v>
      </c>
      <c r="L33" s="107">
        <v>-0.875</v>
      </c>
      <c r="M33" s="107">
        <v>-1</v>
      </c>
      <c r="N33" s="107">
        <v>-1.125</v>
      </c>
      <c r="O33" s="107">
        <v>-1.25</v>
      </c>
      <c r="P33" s="129" t="s">
        <v>18</v>
      </c>
      <c r="Q33" s="63" t="s">
        <v>18</v>
      </c>
      <c r="R33" s="64" t="s">
        <v>18</v>
      </c>
      <c r="S33" s="36"/>
      <c r="T33" s="130" t="s">
        <v>58</v>
      </c>
      <c r="U33" s="131"/>
      <c r="V33" s="131"/>
      <c r="W33" s="131"/>
      <c r="X33" s="132"/>
    </row>
    <row r="34" spans="2:24" ht="15.75" thickBot="1" x14ac:dyDescent="0.3">
      <c r="B34" s="133" t="s">
        <v>59</v>
      </c>
      <c r="C34" s="134"/>
      <c r="D34" s="134"/>
      <c r="E34" s="135"/>
      <c r="F34" s="36"/>
      <c r="G34" s="105" t="s">
        <v>60</v>
      </c>
      <c r="H34" s="106"/>
      <c r="I34" s="106"/>
      <c r="J34" s="107">
        <v>-0.75</v>
      </c>
      <c r="K34" s="107">
        <v>-0.75</v>
      </c>
      <c r="L34" s="107">
        <v>-0.75</v>
      </c>
      <c r="M34" s="107">
        <v>-0.75</v>
      </c>
      <c r="N34" s="107">
        <v>-0.75</v>
      </c>
      <c r="O34" s="107">
        <v>-0.75</v>
      </c>
      <c r="P34" s="107">
        <v>-0.75</v>
      </c>
      <c r="Q34" s="63" t="s">
        <v>18</v>
      </c>
      <c r="R34" s="64" t="s">
        <v>18</v>
      </c>
      <c r="S34" s="36"/>
      <c r="T34" s="130" t="s">
        <v>61</v>
      </c>
      <c r="U34" s="131"/>
      <c r="V34" s="131"/>
      <c r="W34" s="131"/>
      <c r="X34" s="132"/>
    </row>
    <row r="35" spans="2:24" ht="15.75" thickBot="1" x14ac:dyDescent="0.3">
      <c r="B35" s="136" t="s">
        <v>62</v>
      </c>
      <c r="C35" s="137"/>
      <c r="D35" s="137"/>
      <c r="E35" s="138"/>
      <c r="F35" s="36"/>
      <c r="G35" s="105" t="s">
        <v>63</v>
      </c>
      <c r="H35" s="106"/>
      <c r="I35" s="106"/>
      <c r="J35" s="107">
        <v>-1</v>
      </c>
      <c r="K35" s="107">
        <v>-1</v>
      </c>
      <c r="L35" s="107">
        <v>-1</v>
      </c>
      <c r="M35" s="107">
        <v>-1</v>
      </c>
      <c r="N35" s="107">
        <v>-1</v>
      </c>
      <c r="O35" s="107">
        <v>-1</v>
      </c>
      <c r="P35" s="107">
        <v>-1</v>
      </c>
      <c r="Q35" s="63" t="s">
        <v>18</v>
      </c>
      <c r="R35" s="64" t="s">
        <v>18</v>
      </c>
      <c r="S35" s="36"/>
      <c r="T35" s="139" t="s">
        <v>64</v>
      </c>
      <c r="U35" s="140"/>
      <c r="V35" s="140"/>
      <c r="W35" s="140"/>
      <c r="X35" s="141"/>
    </row>
    <row r="36" spans="2:24" ht="15.75" thickBot="1" x14ac:dyDescent="0.3">
      <c r="B36" s="136" t="s">
        <v>65</v>
      </c>
      <c r="C36" s="137"/>
      <c r="D36" s="137"/>
      <c r="E36" s="138"/>
      <c r="F36" s="36"/>
      <c r="G36" s="105" t="s">
        <v>66</v>
      </c>
      <c r="H36" s="106"/>
      <c r="I36" s="106"/>
      <c r="J36" s="107">
        <v>-0.125</v>
      </c>
      <c r="K36" s="107">
        <v>-0.25</v>
      </c>
      <c r="L36" s="107">
        <v>-0.25</v>
      </c>
      <c r="M36" s="107">
        <v>-0.375</v>
      </c>
      <c r="N36" s="107">
        <v>-0.375</v>
      </c>
      <c r="O36" s="107">
        <v>-0.375</v>
      </c>
      <c r="P36" s="107">
        <v>-0.375</v>
      </c>
      <c r="Q36" s="63" t="s">
        <v>18</v>
      </c>
      <c r="R36" s="64" t="s">
        <v>18</v>
      </c>
      <c r="S36" s="36"/>
      <c r="T36" s="130" t="s">
        <v>67</v>
      </c>
      <c r="U36" s="131"/>
      <c r="V36" s="131"/>
      <c r="W36" s="131"/>
      <c r="X36" s="132"/>
    </row>
    <row r="37" spans="2:24" ht="15.75" thickBot="1" x14ac:dyDescent="0.3">
      <c r="B37" s="136" t="s">
        <v>68</v>
      </c>
      <c r="C37" s="137"/>
      <c r="D37" s="137"/>
      <c r="E37" s="138"/>
      <c r="F37" s="36"/>
      <c r="G37" s="105" t="s">
        <v>69</v>
      </c>
      <c r="H37" s="106"/>
      <c r="I37" s="106"/>
      <c r="J37" s="107">
        <v>-0.5</v>
      </c>
      <c r="K37" s="107">
        <v>-0.5</v>
      </c>
      <c r="L37" s="107">
        <v>-0.5</v>
      </c>
      <c r="M37" s="107">
        <v>-0.5</v>
      </c>
      <c r="N37" s="107">
        <v>-0.5</v>
      </c>
      <c r="O37" s="107">
        <v>-0.5</v>
      </c>
      <c r="P37" s="107">
        <v>-0.5</v>
      </c>
      <c r="Q37" s="63" t="s">
        <v>18</v>
      </c>
      <c r="R37" s="64" t="s">
        <v>18</v>
      </c>
      <c r="S37" s="36"/>
      <c r="T37" s="142" t="s">
        <v>70</v>
      </c>
      <c r="U37" s="143"/>
      <c r="V37" s="143"/>
      <c r="W37" s="143"/>
      <c r="X37" s="144"/>
    </row>
    <row r="38" spans="2:24" x14ac:dyDescent="0.25">
      <c r="B38" s="136" t="s">
        <v>71</v>
      </c>
      <c r="C38" s="137"/>
      <c r="D38" s="137"/>
      <c r="E38" s="138"/>
      <c r="F38" s="36"/>
      <c r="G38" s="105" t="s">
        <v>72</v>
      </c>
      <c r="H38" s="106"/>
      <c r="I38" s="106"/>
      <c r="J38" s="107">
        <v>-0.625</v>
      </c>
      <c r="K38" s="107">
        <v>-0.625</v>
      </c>
      <c r="L38" s="107">
        <v>-0.625</v>
      </c>
      <c r="M38" s="107">
        <v>-0.625</v>
      </c>
      <c r="N38" s="107">
        <v>-0.625</v>
      </c>
      <c r="O38" s="107">
        <v>-0.625</v>
      </c>
      <c r="P38" s="107">
        <v>-0.625</v>
      </c>
      <c r="Q38" s="63" t="s">
        <v>18</v>
      </c>
      <c r="R38" s="64" t="s">
        <v>18</v>
      </c>
      <c r="S38" s="36"/>
      <c r="T38" s="145" t="s">
        <v>73</v>
      </c>
      <c r="U38" s="146"/>
      <c r="V38" s="146"/>
      <c r="W38" s="146"/>
      <c r="X38" s="147"/>
    </row>
    <row r="39" spans="2:24" x14ac:dyDescent="0.25">
      <c r="B39" s="136" t="s">
        <v>74</v>
      </c>
      <c r="C39" s="137"/>
      <c r="D39" s="137"/>
      <c r="E39" s="138"/>
      <c r="F39" s="36"/>
      <c r="G39" s="105" t="s">
        <v>75</v>
      </c>
      <c r="H39" s="106"/>
      <c r="I39" s="106"/>
      <c r="J39" s="107">
        <v>-0.25</v>
      </c>
      <c r="K39" s="107">
        <v>-0.25</v>
      </c>
      <c r="L39" s="107">
        <v>-0.25</v>
      </c>
      <c r="M39" s="107">
        <v>-0.25</v>
      </c>
      <c r="N39" s="107">
        <v>-0.25</v>
      </c>
      <c r="O39" s="107">
        <v>-0.25</v>
      </c>
      <c r="P39" s="107">
        <v>-0.25</v>
      </c>
      <c r="Q39" s="63" t="s">
        <v>18</v>
      </c>
      <c r="R39" s="64" t="s">
        <v>18</v>
      </c>
      <c r="S39" s="15"/>
      <c r="T39" s="148" t="s">
        <v>76</v>
      </c>
      <c r="U39" s="149"/>
      <c r="V39" s="149"/>
      <c r="W39" s="149"/>
      <c r="X39" s="150"/>
    </row>
    <row r="40" spans="2:24" ht="15.75" thickBot="1" x14ac:dyDescent="0.3">
      <c r="B40" s="136" t="s">
        <v>77</v>
      </c>
      <c r="C40" s="137"/>
      <c r="D40" s="137"/>
      <c r="E40" s="138"/>
      <c r="F40" s="36"/>
      <c r="G40" s="151" t="s">
        <v>78</v>
      </c>
      <c r="H40" s="152"/>
      <c r="I40" s="152"/>
      <c r="J40" s="153">
        <v>-0.25</v>
      </c>
      <c r="K40" s="153">
        <v>-0.25</v>
      </c>
      <c r="L40" s="153">
        <v>-0.25</v>
      </c>
      <c r="M40" s="153">
        <v>-0.25</v>
      </c>
      <c r="N40" s="153">
        <v>-0.25</v>
      </c>
      <c r="O40" s="153">
        <v>-0.25</v>
      </c>
      <c r="P40" s="153">
        <v>-0.25</v>
      </c>
      <c r="Q40" s="154" t="s">
        <v>18</v>
      </c>
      <c r="R40" s="155" t="s">
        <v>18</v>
      </c>
      <c r="S40" s="15"/>
      <c r="T40" s="148" t="s">
        <v>45</v>
      </c>
      <c r="U40" s="149"/>
      <c r="V40" s="149"/>
      <c r="W40" s="149"/>
      <c r="X40" s="150"/>
    </row>
    <row r="41" spans="2:24" x14ac:dyDescent="0.25">
      <c r="B41" s="156" t="s">
        <v>79</v>
      </c>
      <c r="C41" s="157"/>
      <c r="D41" s="157"/>
      <c r="E41" s="157"/>
      <c r="F41" s="36"/>
      <c r="G41" s="158" t="s">
        <v>80</v>
      </c>
      <c r="H41" s="159"/>
      <c r="I41" s="159"/>
      <c r="J41" s="159"/>
      <c r="K41" s="159"/>
      <c r="L41" s="159"/>
      <c r="M41" s="160"/>
      <c r="N41" s="161" t="s">
        <v>81</v>
      </c>
      <c r="O41" s="162"/>
      <c r="P41" s="162"/>
      <c r="Q41" s="162"/>
      <c r="R41" s="163"/>
      <c r="S41" s="15"/>
      <c r="T41" s="164"/>
      <c r="U41" s="165"/>
      <c r="V41" s="165"/>
      <c r="W41" s="165"/>
      <c r="X41" s="166"/>
    </row>
    <row r="42" spans="2:24" x14ac:dyDescent="0.25">
      <c r="B42" s="167"/>
      <c r="C42" s="168"/>
      <c r="D42" s="168"/>
      <c r="E42" s="169"/>
      <c r="F42" s="36"/>
      <c r="G42" s="170"/>
      <c r="H42" s="171"/>
      <c r="I42" s="171"/>
      <c r="J42" s="171"/>
      <c r="K42" s="171"/>
      <c r="L42" s="171"/>
      <c r="M42" s="171"/>
      <c r="N42" s="172" t="s">
        <v>82</v>
      </c>
      <c r="O42" s="173"/>
      <c r="P42" s="173"/>
      <c r="Q42" s="173"/>
      <c r="R42" s="174"/>
      <c r="S42" s="15"/>
      <c r="T42" s="175"/>
      <c r="U42" s="176"/>
      <c r="V42" s="176"/>
      <c r="W42" s="176"/>
      <c r="X42" s="177"/>
    </row>
    <row r="43" spans="2:24" ht="15.75" thickBot="1" x14ac:dyDescent="0.3">
      <c r="B43" s="125"/>
      <c r="C43" s="178"/>
      <c r="D43" s="178"/>
      <c r="E43" s="179"/>
      <c r="F43" s="180"/>
      <c r="G43" s="181"/>
      <c r="H43" s="182"/>
      <c r="I43" s="182"/>
      <c r="J43" s="182"/>
      <c r="K43" s="182"/>
      <c r="L43" s="182"/>
      <c r="M43" s="182"/>
      <c r="N43" s="183" t="s">
        <v>83</v>
      </c>
      <c r="O43" s="184"/>
      <c r="P43" s="184"/>
      <c r="Q43" s="184"/>
      <c r="R43" s="185"/>
      <c r="S43" s="15"/>
      <c r="T43" s="186"/>
      <c r="U43" s="187"/>
      <c r="V43" s="187"/>
      <c r="W43" s="187"/>
      <c r="X43" s="188"/>
    </row>
    <row r="44" spans="2:24" ht="15.75" thickBot="1" x14ac:dyDescent="0.3">
      <c r="B44" s="189" t="s">
        <v>84</v>
      </c>
      <c r="C44" s="190"/>
      <c r="D44" s="191" t="s">
        <v>85</v>
      </c>
      <c r="E44" s="191"/>
      <c r="F44" s="191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192"/>
      <c r="V44" s="192"/>
      <c r="W44" s="192"/>
      <c r="X44" s="193"/>
    </row>
    <row r="45" spans="2:24" x14ac:dyDescent="0.25">
      <c r="B45" s="194"/>
      <c r="C45" s="194"/>
      <c r="D45" s="195"/>
      <c r="E45" s="195"/>
    </row>
    <row r="46" spans="2:24" x14ac:dyDescent="0.25">
      <c r="O46" s="196"/>
      <c r="P46" s="196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39A2E-20E8-4393-8046-93F9C27931EE}">
  <sheetPr published="0" codeName="Sheet2">
    <tabColor rgb="FFFF0000"/>
  </sheetPr>
  <dimension ref="A1:Z30"/>
  <sheetViews>
    <sheetView workbookViewId="0">
      <selection activeCell="B6" sqref="B6:D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197"/>
      <c r="B1" t="s">
        <v>86</v>
      </c>
      <c r="T1" s="198"/>
    </row>
    <row r="3" spans="1:26" ht="15.75" thickBot="1" x14ac:dyDescent="0.3"/>
    <row r="4" spans="1:26" ht="15.75" thickBot="1" x14ac:dyDescent="0.3">
      <c r="A4" s="199"/>
      <c r="B4" s="200" t="s">
        <v>87</v>
      </c>
      <c r="C4" s="201"/>
      <c r="D4" s="202"/>
      <c r="E4" s="203"/>
      <c r="F4" s="200" t="s">
        <v>88</v>
      </c>
      <c r="G4" s="201"/>
      <c r="H4" s="202"/>
      <c r="I4" s="203"/>
      <c r="J4" s="200" t="s">
        <v>89</v>
      </c>
      <c r="K4" s="201"/>
      <c r="L4" s="202"/>
      <c r="N4" s="200" t="s">
        <v>90</v>
      </c>
      <c r="O4" s="201"/>
      <c r="P4" s="202"/>
      <c r="R4" s="200" t="s">
        <v>91</v>
      </c>
      <c r="S4" s="201"/>
      <c r="T4" s="202"/>
      <c r="W4" s="204"/>
      <c r="X4" s="204"/>
      <c r="Y4" s="204"/>
      <c r="Z4" s="204"/>
    </row>
    <row r="5" spans="1:26" ht="18" thickBot="1" x14ac:dyDescent="0.3">
      <c r="A5" s="205" t="s">
        <v>4</v>
      </c>
      <c r="B5" s="205" t="s">
        <v>5</v>
      </c>
      <c r="C5" s="206" t="s">
        <v>6</v>
      </c>
      <c r="D5" s="207" t="s">
        <v>7</v>
      </c>
      <c r="F5" s="205" t="s">
        <v>5</v>
      </c>
      <c r="G5" s="206" t="s">
        <v>6</v>
      </c>
      <c r="H5" s="207" t="s">
        <v>7</v>
      </c>
      <c r="J5" s="205" t="s">
        <v>5</v>
      </c>
      <c r="K5" s="206" t="s">
        <v>6</v>
      </c>
      <c r="L5" s="207" t="s">
        <v>7</v>
      </c>
      <c r="N5" s="205" t="s">
        <v>5</v>
      </c>
      <c r="O5" s="206" t="s">
        <v>6</v>
      </c>
      <c r="P5" s="207" t="s">
        <v>7</v>
      </c>
      <c r="R5" s="208" t="s">
        <v>5</v>
      </c>
      <c r="S5" s="209" t="s">
        <v>6</v>
      </c>
      <c r="T5" s="210" t="s">
        <v>7</v>
      </c>
      <c r="W5" s="211"/>
      <c r="X5" s="211"/>
      <c r="Y5" s="211"/>
      <c r="Z5" s="211"/>
    </row>
    <row r="6" spans="1:26" x14ac:dyDescent="0.25">
      <c r="A6" s="212">
        <v>7.375</v>
      </c>
      <c r="B6" s="213">
        <v>100.625</v>
      </c>
      <c r="C6" s="214">
        <v>100.5</v>
      </c>
      <c r="D6" s="215">
        <v>100.375</v>
      </c>
      <c r="F6" s="216"/>
      <c r="G6" s="216"/>
      <c r="H6" s="216"/>
      <c r="I6" s="216">
        <v>0</v>
      </c>
      <c r="J6" s="217">
        <f>F6+B6</f>
        <v>100.625</v>
      </c>
      <c r="K6" s="218">
        <f t="shared" ref="K6:L21" si="0">G6+C6</f>
        <v>100.5</v>
      </c>
      <c r="L6" s="219">
        <f t="shared" si="0"/>
        <v>100.375</v>
      </c>
      <c r="N6" s="220"/>
      <c r="O6" s="218">
        <f>K6-J6</f>
        <v>-0.125</v>
      </c>
      <c r="P6" s="219">
        <f>L6-K6</f>
        <v>-0.125</v>
      </c>
      <c r="R6" s="199"/>
      <c r="S6" s="203"/>
      <c r="T6" s="221"/>
    </row>
    <row r="7" spans="1:26" x14ac:dyDescent="0.25">
      <c r="A7" s="212">
        <v>7.5</v>
      </c>
      <c r="B7" s="213">
        <v>101</v>
      </c>
      <c r="C7" s="214">
        <v>100.875</v>
      </c>
      <c r="D7" s="215">
        <v>100.75</v>
      </c>
      <c r="F7" s="216"/>
      <c r="G7" s="216"/>
      <c r="H7" s="216"/>
      <c r="I7" s="216">
        <v>0</v>
      </c>
      <c r="J7" s="217">
        <f t="shared" ref="J7:L30" si="1">F7+B7</f>
        <v>101</v>
      </c>
      <c r="K7" s="218">
        <f t="shared" si="0"/>
        <v>100.875</v>
      </c>
      <c r="L7" s="219">
        <f t="shared" si="0"/>
        <v>100.75</v>
      </c>
      <c r="N7" s="220"/>
      <c r="O7" s="218">
        <f t="shared" ref="O7:P30" si="2">K7-J7</f>
        <v>-0.125</v>
      </c>
      <c r="P7" s="219">
        <f t="shared" si="2"/>
        <v>-0.125</v>
      </c>
      <c r="R7" s="217">
        <f>J7-J6</f>
        <v>0.375</v>
      </c>
      <c r="S7" s="218">
        <f t="shared" ref="S7:T22" si="3">K7-K6</f>
        <v>0.375</v>
      </c>
      <c r="T7" s="219">
        <f t="shared" si="3"/>
        <v>0.375</v>
      </c>
    </row>
    <row r="8" spans="1:26" x14ac:dyDescent="0.25">
      <c r="A8" s="212">
        <v>7.625</v>
      </c>
      <c r="B8" s="213">
        <v>101.375</v>
      </c>
      <c r="C8" s="214">
        <v>101.25</v>
      </c>
      <c r="D8" s="215">
        <v>101.125</v>
      </c>
      <c r="F8" s="216"/>
      <c r="G8" s="216"/>
      <c r="H8" s="216"/>
      <c r="I8" s="216">
        <v>0</v>
      </c>
      <c r="J8" s="217">
        <f t="shared" si="1"/>
        <v>101.375</v>
      </c>
      <c r="K8" s="218">
        <f t="shared" si="0"/>
        <v>101.25</v>
      </c>
      <c r="L8" s="219">
        <f t="shared" si="0"/>
        <v>101.125</v>
      </c>
      <c r="N8" s="220"/>
      <c r="O8" s="218">
        <f t="shared" si="2"/>
        <v>-0.125</v>
      </c>
      <c r="P8" s="219">
        <f t="shared" si="2"/>
        <v>-0.125</v>
      </c>
      <c r="R8" s="217">
        <f t="shared" ref="R8:T30" si="4">J8-J7</f>
        <v>0.375</v>
      </c>
      <c r="S8" s="218">
        <f t="shared" si="3"/>
        <v>0.375</v>
      </c>
      <c r="T8" s="219">
        <f t="shared" si="3"/>
        <v>0.375</v>
      </c>
    </row>
    <row r="9" spans="1:26" x14ac:dyDescent="0.25">
      <c r="A9" s="212">
        <v>7.75</v>
      </c>
      <c r="B9" s="213">
        <v>101.75</v>
      </c>
      <c r="C9" s="214">
        <v>101.625</v>
      </c>
      <c r="D9" s="215">
        <v>101.5</v>
      </c>
      <c r="F9" s="216"/>
      <c r="G9" s="216"/>
      <c r="H9" s="216"/>
      <c r="I9" s="216">
        <v>0</v>
      </c>
      <c r="J9" s="217">
        <f t="shared" si="1"/>
        <v>101.75</v>
      </c>
      <c r="K9" s="218">
        <f t="shared" si="0"/>
        <v>101.625</v>
      </c>
      <c r="L9" s="219">
        <f t="shared" si="0"/>
        <v>101.5</v>
      </c>
      <c r="N9" s="220"/>
      <c r="O9" s="218">
        <f t="shared" si="2"/>
        <v>-0.125</v>
      </c>
      <c r="P9" s="219">
        <f t="shared" si="2"/>
        <v>-0.125</v>
      </c>
      <c r="R9" s="217">
        <f t="shared" si="4"/>
        <v>0.375</v>
      </c>
      <c r="S9" s="218">
        <f t="shared" si="3"/>
        <v>0.375</v>
      </c>
      <c r="T9" s="219">
        <f t="shared" si="3"/>
        <v>0.375</v>
      </c>
    </row>
    <row r="10" spans="1:26" x14ac:dyDescent="0.25">
      <c r="A10" s="212">
        <v>7.875</v>
      </c>
      <c r="B10" s="213">
        <v>102.125</v>
      </c>
      <c r="C10" s="214">
        <v>102</v>
      </c>
      <c r="D10" s="215">
        <v>101.875</v>
      </c>
      <c r="F10" s="216"/>
      <c r="G10" s="216"/>
      <c r="H10" s="216"/>
      <c r="I10" s="216">
        <v>0</v>
      </c>
      <c r="J10" s="217">
        <f t="shared" si="1"/>
        <v>102.125</v>
      </c>
      <c r="K10" s="218">
        <f t="shared" si="0"/>
        <v>102</v>
      </c>
      <c r="L10" s="219">
        <f t="shared" si="0"/>
        <v>101.875</v>
      </c>
      <c r="N10" s="220"/>
      <c r="O10" s="218">
        <f t="shared" si="2"/>
        <v>-0.125</v>
      </c>
      <c r="P10" s="219">
        <f t="shared" si="2"/>
        <v>-0.125</v>
      </c>
      <c r="R10" s="217">
        <f t="shared" si="4"/>
        <v>0.375</v>
      </c>
      <c r="S10" s="218">
        <f t="shared" si="3"/>
        <v>0.375</v>
      </c>
      <c r="T10" s="219">
        <f t="shared" si="3"/>
        <v>0.375</v>
      </c>
    </row>
    <row r="11" spans="1:26" x14ac:dyDescent="0.25">
      <c r="A11" s="212">
        <v>8</v>
      </c>
      <c r="B11" s="213">
        <v>102.5</v>
      </c>
      <c r="C11" s="214">
        <v>102.375</v>
      </c>
      <c r="D11" s="215">
        <v>102.25</v>
      </c>
      <c r="F11" s="216"/>
      <c r="G11" s="216"/>
      <c r="H11" s="216"/>
      <c r="I11" s="216">
        <v>0</v>
      </c>
      <c r="J11" s="217">
        <f t="shared" si="1"/>
        <v>102.5</v>
      </c>
      <c r="K11" s="218">
        <f t="shared" si="0"/>
        <v>102.375</v>
      </c>
      <c r="L11" s="219">
        <f t="shared" si="0"/>
        <v>102.25</v>
      </c>
      <c r="N11" s="220"/>
      <c r="O11" s="218">
        <f t="shared" si="2"/>
        <v>-0.125</v>
      </c>
      <c r="P11" s="219">
        <f t="shared" si="2"/>
        <v>-0.125</v>
      </c>
      <c r="R11" s="217">
        <f t="shared" si="4"/>
        <v>0.375</v>
      </c>
      <c r="S11" s="218">
        <f t="shared" si="3"/>
        <v>0.375</v>
      </c>
      <c r="T11" s="219">
        <f t="shared" si="3"/>
        <v>0.375</v>
      </c>
    </row>
    <row r="12" spans="1:26" x14ac:dyDescent="0.25">
      <c r="A12" s="212">
        <v>8.125</v>
      </c>
      <c r="B12" s="213">
        <v>102.875</v>
      </c>
      <c r="C12" s="214">
        <v>102.75</v>
      </c>
      <c r="D12" s="215">
        <v>102.625</v>
      </c>
      <c r="F12" s="216"/>
      <c r="G12" s="216"/>
      <c r="H12" s="216"/>
      <c r="I12" s="216">
        <v>0</v>
      </c>
      <c r="J12" s="217">
        <f t="shared" si="1"/>
        <v>102.875</v>
      </c>
      <c r="K12" s="218">
        <f t="shared" si="0"/>
        <v>102.75</v>
      </c>
      <c r="L12" s="219">
        <f t="shared" si="0"/>
        <v>102.625</v>
      </c>
      <c r="N12" s="220"/>
      <c r="O12" s="218">
        <f t="shared" si="2"/>
        <v>-0.125</v>
      </c>
      <c r="P12" s="219">
        <f t="shared" si="2"/>
        <v>-0.125</v>
      </c>
      <c r="R12" s="217">
        <f t="shared" si="4"/>
        <v>0.375</v>
      </c>
      <c r="S12" s="218">
        <f t="shared" si="3"/>
        <v>0.375</v>
      </c>
      <c r="T12" s="219">
        <f t="shared" si="3"/>
        <v>0.375</v>
      </c>
    </row>
    <row r="13" spans="1:26" x14ac:dyDescent="0.25">
      <c r="A13" s="212">
        <v>8.25</v>
      </c>
      <c r="B13" s="213">
        <v>103.25</v>
      </c>
      <c r="C13" s="214">
        <v>103.125</v>
      </c>
      <c r="D13" s="215">
        <v>103</v>
      </c>
      <c r="F13" s="216"/>
      <c r="G13" s="216"/>
      <c r="H13" s="216"/>
      <c r="I13" s="216">
        <v>0</v>
      </c>
      <c r="J13" s="217">
        <f t="shared" si="1"/>
        <v>103.25</v>
      </c>
      <c r="K13" s="218">
        <f t="shared" si="0"/>
        <v>103.125</v>
      </c>
      <c r="L13" s="219">
        <f t="shared" si="0"/>
        <v>103</v>
      </c>
      <c r="N13" s="220"/>
      <c r="O13" s="218">
        <f t="shared" si="2"/>
        <v>-0.125</v>
      </c>
      <c r="P13" s="219">
        <f t="shared" si="2"/>
        <v>-0.125</v>
      </c>
      <c r="R13" s="217">
        <f t="shared" si="4"/>
        <v>0.375</v>
      </c>
      <c r="S13" s="218">
        <f t="shared" si="3"/>
        <v>0.375</v>
      </c>
      <c r="T13" s="219">
        <f t="shared" si="3"/>
        <v>0.375</v>
      </c>
    </row>
    <row r="14" spans="1:26" x14ac:dyDescent="0.25">
      <c r="A14" s="212">
        <v>8.375</v>
      </c>
      <c r="B14" s="213">
        <v>103.625</v>
      </c>
      <c r="C14" s="214">
        <v>103.5</v>
      </c>
      <c r="D14" s="215">
        <v>103.375</v>
      </c>
      <c r="F14" s="216"/>
      <c r="G14" s="216"/>
      <c r="H14" s="216"/>
      <c r="I14" s="216">
        <v>0</v>
      </c>
      <c r="J14" s="217">
        <f t="shared" si="1"/>
        <v>103.625</v>
      </c>
      <c r="K14" s="218">
        <f t="shared" si="0"/>
        <v>103.5</v>
      </c>
      <c r="L14" s="219">
        <f t="shared" si="0"/>
        <v>103.375</v>
      </c>
      <c r="N14" s="220"/>
      <c r="O14" s="218">
        <f t="shared" si="2"/>
        <v>-0.125</v>
      </c>
      <c r="P14" s="219">
        <f t="shared" si="2"/>
        <v>-0.125</v>
      </c>
      <c r="R14" s="217">
        <f t="shared" si="4"/>
        <v>0.375</v>
      </c>
      <c r="S14" s="218">
        <f t="shared" si="3"/>
        <v>0.375</v>
      </c>
      <c r="T14" s="219">
        <f t="shared" si="3"/>
        <v>0.375</v>
      </c>
    </row>
    <row r="15" spans="1:26" x14ac:dyDescent="0.25">
      <c r="A15" s="212">
        <v>8.5</v>
      </c>
      <c r="B15" s="213">
        <v>104</v>
      </c>
      <c r="C15" s="214">
        <v>103.875</v>
      </c>
      <c r="D15" s="215">
        <v>103.75</v>
      </c>
      <c r="F15" s="216"/>
      <c r="G15" s="216"/>
      <c r="H15" s="216"/>
      <c r="I15" s="216">
        <v>0</v>
      </c>
      <c r="J15" s="217">
        <f t="shared" si="1"/>
        <v>104</v>
      </c>
      <c r="K15" s="218">
        <f t="shared" si="0"/>
        <v>103.875</v>
      </c>
      <c r="L15" s="219">
        <f t="shared" si="0"/>
        <v>103.75</v>
      </c>
      <c r="N15" s="220"/>
      <c r="O15" s="218">
        <f t="shared" si="2"/>
        <v>-0.125</v>
      </c>
      <c r="P15" s="219">
        <f t="shared" si="2"/>
        <v>-0.125</v>
      </c>
      <c r="R15" s="217">
        <f t="shared" si="4"/>
        <v>0.375</v>
      </c>
      <c r="S15" s="218">
        <f t="shared" si="3"/>
        <v>0.375</v>
      </c>
      <c r="T15" s="219">
        <f t="shared" si="3"/>
        <v>0.375</v>
      </c>
    </row>
    <row r="16" spans="1:26" x14ac:dyDescent="0.25">
      <c r="A16" s="212">
        <v>8.625</v>
      </c>
      <c r="B16" s="213">
        <v>104.375</v>
      </c>
      <c r="C16" s="214">
        <v>104.25</v>
      </c>
      <c r="D16" s="215">
        <v>104.125</v>
      </c>
      <c r="F16" s="216"/>
      <c r="G16" s="216"/>
      <c r="H16" s="216"/>
      <c r="I16" s="216">
        <v>0</v>
      </c>
      <c r="J16" s="217">
        <f t="shared" si="1"/>
        <v>104.375</v>
      </c>
      <c r="K16" s="218">
        <f t="shared" si="0"/>
        <v>104.25</v>
      </c>
      <c r="L16" s="219">
        <f t="shared" si="0"/>
        <v>104.125</v>
      </c>
      <c r="N16" s="220"/>
      <c r="O16" s="218">
        <f t="shared" si="2"/>
        <v>-0.125</v>
      </c>
      <c r="P16" s="219">
        <f t="shared" si="2"/>
        <v>-0.125</v>
      </c>
      <c r="R16" s="217">
        <f t="shared" si="4"/>
        <v>0.375</v>
      </c>
      <c r="S16" s="218">
        <f t="shared" si="3"/>
        <v>0.375</v>
      </c>
      <c r="T16" s="219">
        <f t="shared" si="3"/>
        <v>0.375</v>
      </c>
    </row>
    <row r="17" spans="1:20" x14ac:dyDescent="0.25">
      <c r="A17" s="212">
        <v>8.75</v>
      </c>
      <c r="B17" s="213">
        <v>104.75</v>
      </c>
      <c r="C17" s="214">
        <v>104.625</v>
      </c>
      <c r="D17" s="215">
        <v>104.5</v>
      </c>
      <c r="F17" s="216"/>
      <c r="G17" s="216"/>
      <c r="H17" s="216"/>
      <c r="I17" s="216">
        <v>0</v>
      </c>
      <c r="J17" s="217">
        <f t="shared" si="1"/>
        <v>104.75</v>
      </c>
      <c r="K17" s="218">
        <f t="shared" si="0"/>
        <v>104.625</v>
      </c>
      <c r="L17" s="219">
        <f t="shared" si="0"/>
        <v>104.5</v>
      </c>
      <c r="N17" s="220"/>
      <c r="O17" s="218">
        <f t="shared" si="2"/>
        <v>-0.125</v>
      </c>
      <c r="P17" s="219">
        <f t="shared" si="2"/>
        <v>-0.125</v>
      </c>
      <c r="R17" s="217">
        <f t="shared" si="4"/>
        <v>0.375</v>
      </c>
      <c r="S17" s="218">
        <f t="shared" si="3"/>
        <v>0.375</v>
      </c>
      <c r="T17" s="219">
        <f t="shared" si="3"/>
        <v>0.375</v>
      </c>
    </row>
    <row r="18" spans="1:20" x14ac:dyDescent="0.25">
      <c r="A18" s="212">
        <v>8.875</v>
      </c>
      <c r="B18" s="213">
        <v>105.125</v>
      </c>
      <c r="C18" s="214">
        <v>105</v>
      </c>
      <c r="D18" s="215">
        <v>104.875</v>
      </c>
      <c r="F18" s="216"/>
      <c r="G18" s="216"/>
      <c r="H18" s="216"/>
      <c r="I18" s="216">
        <v>0</v>
      </c>
      <c r="J18" s="217">
        <f t="shared" si="1"/>
        <v>105.125</v>
      </c>
      <c r="K18" s="218">
        <f t="shared" si="0"/>
        <v>105</v>
      </c>
      <c r="L18" s="219">
        <f t="shared" si="0"/>
        <v>104.875</v>
      </c>
      <c r="N18" s="220"/>
      <c r="O18" s="218">
        <f t="shared" si="2"/>
        <v>-0.125</v>
      </c>
      <c r="P18" s="219">
        <f t="shared" si="2"/>
        <v>-0.125</v>
      </c>
      <c r="R18" s="217">
        <f t="shared" si="4"/>
        <v>0.375</v>
      </c>
      <c r="S18" s="218">
        <f t="shared" si="3"/>
        <v>0.375</v>
      </c>
      <c r="T18" s="219">
        <f t="shared" si="3"/>
        <v>0.375</v>
      </c>
    </row>
    <row r="19" spans="1:20" x14ac:dyDescent="0.25">
      <c r="A19" s="212">
        <v>9</v>
      </c>
      <c r="B19" s="213">
        <v>105.5</v>
      </c>
      <c r="C19" s="214">
        <v>105.375</v>
      </c>
      <c r="D19" s="215">
        <v>105.25</v>
      </c>
      <c r="F19" s="216"/>
      <c r="G19" s="216"/>
      <c r="H19" s="216"/>
      <c r="I19" s="216">
        <v>0</v>
      </c>
      <c r="J19" s="217">
        <f t="shared" si="1"/>
        <v>105.5</v>
      </c>
      <c r="K19" s="218">
        <f t="shared" si="0"/>
        <v>105.375</v>
      </c>
      <c r="L19" s="219">
        <f t="shared" si="0"/>
        <v>105.25</v>
      </c>
      <c r="N19" s="220"/>
      <c r="O19" s="218">
        <f t="shared" si="2"/>
        <v>-0.125</v>
      </c>
      <c r="P19" s="219">
        <f t="shared" si="2"/>
        <v>-0.125</v>
      </c>
      <c r="R19" s="217">
        <f t="shared" si="4"/>
        <v>0.375</v>
      </c>
      <c r="S19" s="218">
        <f t="shared" si="3"/>
        <v>0.375</v>
      </c>
      <c r="T19" s="219">
        <f t="shared" si="3"/>
        <v>0.375</v>
      </c>
    </row>
    <row r="20" spans="1:20" x14ac:dyDescent="0.25">
      <c r="A20" s="212">
        <v>9.125</v>
      </c>
      <c r="B20" s="213">
        <v>105.875</v>
      </c>
      <c r="C20" s="214">
        <v>105.75</v>
      </c>
      <c r="D20" s="215">
        <v>105.625</v>
      </c>
      <c r="F20" s="216"/>
      <c r="G20" s="216"/>
      <c r="H20" s="216"/>
      <c r="I20" s="216">
        <v>0</v>
      </c>
      <c r="J20" s="217">
        <f t="shared" si="1"/>
        <v>105.875</v>
      </c>
      <c r="K20" s="218">
        <f t="shared" si="0"/>
        <v>105.75</v>
      </c>
      <c r="L20" s="219">
        <f t="shared" si="0"/>
        <v>105.625</v>
      </c>
      <c r="N20" s="220"/>
      <c r="O20" s="218">
        <f t="shared" si="2"/>
        <v>-0.125</v>
      </c>
      <c r="P20" s="219">
        <f t="shared" si="2"/>
        <v>-0.125</v>
      </c>
      <c r="R20" s="217">
        <f t="shared" si="4"/>
        <v>0.375</v>
      </c>
      <c r="S20" s="218">
        <f t="shared" si="3"/>
        <v>0.375</v>
      </c>
      <c r="T20" s="219">
        <f t="shared" si="3"/>
        <v>0.375</v>
      </c>
    </row>
    <row r="21" spans="1:20" x14ac:dyDescent="0.25">
      <c r="A21" s="212">
        <v>9.25</v>
      </c>
      <c r="B21" s="213">
        <v>106.25</v>
      </c>
      <c r="C21" s="214">
        <v>106.125</v>
      </c>
      <c r="D21" s="215">
        <v>106</v>
      </c>
      <c r="F21" s="216"/>
      <c r="G21" s="216"/>
      <c r="H21" s="216"/>
      <c r="I21" s="216">
        <v>0</v>
      </c>
      <c r="J21" s="217">
        <f t="shared" si="1"/>
        <v>106.25</v>
      </c>
      <c r="K21" s="218">
        <f t="shared" si="0"/>
        <v>106.125</v>
      </c>
      <c r="L21" s="219">
        <f t="shared" si="0"/>
        <v>106</v>
      </c>
      <c r="N21" s="220"/>
      <c r="O21" s="218">
        <f t="shared" si="2"/>
        <v>-0.125</v>
      </c>
      <c r="P21" s="219">
        <f t="shared" si="2"/>
        <v>-0.125</v>
      </c>
      <c r="R21" s="217">
        <f t="shared" si="4"/>
        <v>0.375</v>
      </c>
      <c r="S21" s="218">
        <f t="shared" si="3"/>
        <v>0.375</v>
      </c>
      <c r="T21" s="219">
        <f t="shared" si="3"/>
        <v>0.375</v>
      </c>
    </row>
    <row r="22" spans="1:20" x14ac:dyDescent="0.25">
      <c r="A22" s="212">
        <v>9.375</v>
      </c>
      <c r="B22" s="213">
        <v>106.625</v>
      </c>
      <c r="C22" s="214">
        <v>106.5</v>
      </c>
      <c r="D22" s="215">
        <v>106.375</v>
      </c>
      <c r="F22" s="216"/>
      <c r="G22" s="216"/>
      <c r="H22" s="216"/>
      <c r="I22" s="216">
        <v>0</v>
      </c>
      <c r="J22" s="217">
        <f t="shared" si="1"/>
        <v>106.625</v>
      </c>
      <c r="K22" s="218">
        <f t="shared" si="1"/>
        <v>106.5</v>
      </c>
      <c r="L22" s="219">
        <f t="shared" si="1"/>
        <v>106.375</v>
      </c>
      <c r="N22" s="220"/>
      <c r="O22" s="218">
        <f t="shared" si="2"/>
        <v>-0.125</v>
      </c>
      <c r="P22" s="219">
        <f t="shared" si="2"/>
        <v>-0.125</v>
      </c>
      <c r="R22" s="217">
        <f t="shared" si="4"/>
        <v>0.375</v>
      </c>
      <c r="S22" s="218">
        <f t="shared" si="3"/>
        <v>0.375</v>
      </c>
      <c r="T22" s="219">
        <f t="shared" si="3"/>
        <v>0.375</v>
      </c>
    </row>
    <row r="23" spans="1:20" x14ac:dyDescent="0.25">
      <c r="A23" s="212">
        <v>9.5</v>
      </c>
      <c r="B23" s="213">
        <v>107</v>
      </c>
      <c r="C23" s="214">
        <v>106.875</v>
      </c>
      <c r="D23" s="215">
        <v>106.75</v>
      </c>
      <c r="F23" s="216"/>
      <c r="G23" s="216"/>
      <c r="H23" s="216"/>
      <c r="I23" s="216">
        <v>0</v>
      </c>
      <c r="J23" s="217">
        <f t="shared" si="1"/>
        <v>107</v>
      </c>
      <c r="K23" s="218">
        <f t="shared" si="1"/>
        <v>106.875</v>
      </c>
      <c r="L23" s="219">
        <f t="shared" si="1"/>
        <v>106.75</v>
      </c>
      <c r="N23" s="220"/>
      <c r="O23" s="218">
        <f t="shared" si="2"/>
        <v>-0.125</v>
      </c>
      <c r="P23" s="219">
        <f t="shared" si="2"/>
        <v>-0.125</v>
      </c>
      <c r="R23" s="217">
        <f t="shared" si="4"/>
        <v>0.375</v>
      </c>
      <c r="S23" s="218">
        <f t="shared" si="4"/>
        <v>0.375</v>
      </c>
      <c r="T23" s="219">
        <f t="shared" si="4"/>
        <v>0.375</v>
      </c>
    </row>
    <row r="24" spans="1:20" x14ac:dyDescent="0.25">
      <c r="A24" s="212">
        <v>9.625</v>
      </c>
      <c r="B24" s="213">
        <v>107.375</v>
      </c>
      <c r="C24" s="214">
        <v>107.25</v>
      </c>
      <c r="D24" s="215">
        <v>107.125</v>
      </c>
      <c r="F24" s="216"/>
      <c r="G24" s="216"/>
      <c r="H24" s="216"/>
      <c r="I24" s="216">
        <v>0</v>
      </c>
      <c r="J24" s="217">
        <f t="shared" si="1"/>
        <v>107.375</v>
      </c>
      <c r="K24" s="218">
        <f t="shared" si="1"/>
        <v>107.25</v>
      </c>
      <c r="L24" s="219">
        <f t="shared" si="1"/>
        <v>107.125</v>
      </c>
      <c r="N24" s="220"/>
      <c r="O24" s="218">
        <f t="shared" si="2"/>
        <v>-0.125</v>
      </c>
      <c r="P24" s="219">
        <f t="shared" si="2"/>
        <v>-0.125</v>
      </c>
      <c r="R24" s="217">
        <f t="shared" si="4"/>
        <v>0.375</v>
      </c>
      <c r="S24" s="218">
        <f t="shared" si="4"/>
        <v>0.375</v>
      </c>
      <c r="T24" s="219">
        <f t="shared" si="4"/>
        <v>0.375</v>
      </c>
    </row>
    <row r="25" spans="1:20" x14ac:dyDescent="0.25">
      <c r="A25" s="212">
        <v>9.75</v>
      </c>
      <c r="B25" s="213">
        <v>107.75</v>
      </c>
      <c r="C25" s="214">
        <v>107.625</v>
      </c>
      <c r="D25" s="215">
        <v>107.5</v>
      </c>
      <c r="F25" s="216"/>
      <c r="G25" s="216"/>
      <c r="H25" s="216"/>
      <c r="I25" s="216">
        <v>0</v>
      </c>
      <c r="J25" s="217">
        <f t="shared" si="1"/>
        <v>107.75</v>
      </c>
      <c r="K25" s="218">
        <f t="shared" si="1"/>
        <v>107.625</v>
      </c>
      <c r="L25" s="219">
        <f t="shared" si="1"/>
        <v>107.5</v>
      </c>
      <c r="N25" s="220"/>
      <c r="O25" s="218">
        <f t="shared" si="2"/>
        <v>-0.125</v>
      </c>
      <c r="P25" s="219">
        <f t="shared" si="2"/>
        <v>-0.125</v>
      </c>
      <c r="R25" s="217">
        <f t="shared" si="4"/>
        <v>0.375</v>
      </c>
      <c r="S25" s="218">
        <f t="shared" si="4"/>
        <v>0.375</v>
      </c>
      <c r="T25" s="219">
        <f t="shared" si="4"/>
        <v>0.375</v>
      </c>
    </row>
    <row r="26" spans="1:20" x14ac:dyDescent="0.25">
      <c r="A26" s="212">
        <v>9.875</v>
      </c>
      <c r="B26" s="213">
        <v>108.125</v>
      </c>
      <c r="C26" s="214">
        <v>108</v>
      </c>
      <c r="D26" s="215">
        <v>107.875</v>
      </c>
      <c r="F26" s="216"/>
      <c r="G26" s="216"/>
      <c r="H26" s="216"/>
      <c r="I26" s="216">
        <v>0</v>
      </c>
      <c r="J26" s="217">
        <f t="shared" si="1"/>
        <v>108.125</v>
      </c>
      <c r="K26" s="218">
        <f t="shared" si="1"/>
        <v>108</v>
      </c>
      <c r="L26" s="219">
        <f t="shared" si="1"/>
        <v>107.875</v>
      </c>
      <c r="N26" s="220"/>
      <c r="O26" s="218">
        <f t="shared" si="2"/>
        <v>-0.125</v>
      </c>
      <c r="P26" s="219">
        <f t="shared" si="2"/>
        <v>-0.125</v>
      </c>
      <c r="R26" s="217">
        <f t="shared" si="4"/>
        <v>0.375</v>
      </c>
      <c r="S26" s="218">
        <f t="shared" si="4"/>
        <v>0.375</v>
      </c>
      <c r="T26" s="219">
        <f t="shared" si="4"/>
        <v>0.375</v>
      </c>
    </row>
    <row r="27" spans="1:20" x14ac:dyDescent="0.25">
      <c r="A27" s="212">
        <v>10</v>
      </c>
      <c r="B27" s="213">
        <v>108.5</v>
      </c>
      <c r="C27" s="214">
        <v>108.375</v>
      </c>
      <c r="D27" s="215">
        <v>108.25</v>
      </c>
      <c r="F27" s="216"/>
      <c r="G27" s="216"/>
      <c r="H27" s="216"/>
      <c r="I27" s="216">
        <v>0</v>
      </c>
      <c r="J27" s="217">
        <f t="shared" si="1"/>
        <v>108.5</v>
      </c>
      <c r="K27" s="218">
        <f t="shared" si="1"/>
        <v>108.375</v>
      </c>
      <c r="L27" s="219">
        <f t="shared" si="1"/>
        <v>108.25</v>
      </c>
      <c r="N27" s="220"/>
      <c r="O27" s="218">
        <f t="shared" si="2"/>
        <v>-0.125</v>
      </c>
      <c r="P27" s="219">
        <f t="shared" si="2"/>
        <v>-0.125</v>
      </c>
      <c r="R27" s="217">
        <f t="shared" si="4"/>
        <v>0.375</v>
      </c>
      <c r="S27" s="218">
        <f t="shared" si="4"/>
        <v>0.375</v>
      </c>
      <c r="T27" s="219">
        <f t="shared" si="4"/>
        <v>0.375</v>
      </c>
    </row>
    <row r="28" spans="1:20" x14ac:dyDescent="0.25">
      <c r="A28" s="212">
        <v>10.125</v>
      </c>
      <c r="B28" s="213">
        <v>108.875</v>
      </c>
      <c r="C28" s="214">
        <v>108.75</v>
      </c>
      <c r="D28" s="215">
        <v>108.625</v>
      </c>
      <c r="F28" s="216"/>
      <c r="G28" s="216"/>
      <c r="H28" s="216"/>
      <c r="I28" s="216">
        <v>0</v>
      </c>
      <c r="J28" s="217">
        <f t="shared" si="1"/>
        <v>108.875</v>
      </c>
      <c r="K28" s="218">
        <f t="shared" si="1"/>
        <v>108.75</v>
      </c>
      <c r="L28" s="219">
        <f t="shared" si="1"/>
        <v>108.625</v>
      </c>
      <c r="N28" s="220"/>
      <c r="O28" s="218">
        <f t="shared" si="2"/>
        <v>-0.125</v>
      </c>
      <c r="P28" s="219">
        <f t="shared" si="2"/>
        <v>-0.125</v>
      </c>
      <c r="R28" s="217">
        <f t="shared" si="4"/>
        <v>0.375</v>
      </c>
      <c r="S28" s="218">
        <f t="shared" si="4"/>
        <v>0.375</v>
      </c>
      <c r="T28" s="219">
        <f t="shared" si="4"/>
        <v>0.375</v>
      </c>
    </row>
    <row r="29" spans="1:20" x14ac:dyDescent="0.25">
      <c r="A29" s="212">
        <v>10.25</v>
      </c>
      <c r="B29" s="213">
        <v>109.25</v>
      </c>
      <c r="C29" s="214">
        <v>109.125</v>
      </c>
      <c r="D29" s="215">
        <v>109</v>
      </c>
      <c r="F29" s="216"/>
      <c r="G29" s="216"/>
      <c r="H29" s="216"/>
      <c r="I29" s="216">
        <v>0</v>
      </c>
      <c r="J29" s="217">
        <f t="shared" si="1"/>
        <v>109.25</v>
      </c>
      <c r="K29" s="218">
        <f t="shared" si="1"/>
        <v>109.125</v>
      </c>
      <c r="L29" s="219">
        <f t="shared" si="1"/>
        <v>109</v>
      </c>
      <c r="N29" s="220"/>
      <c r="O29" s="218">
        <f t="shared" si="2"/>
        <v>-0.125</v>
      </c>
      <c r="P29" s="219">
        <f t="shared" si="2"/>
        <v>-0.125</v>
      </c>
      <c r="R29" s="217">
        <f t="shared" si="4"/>
        <v>0.375</v>
      </c>
      <c r="S29" s="218">
        <f t="shared" si="4"/>
        <v>0.375</v>
      </c>
      <c r="T29" s="219">
        <f t="shared" si="4"/>
        <v>0.375</v>
      </c>
    </row>
    <row r="30" spans="1:20" ht="15.75" thickBot="1" x14ac:dyDescent="0.3">
      <c r="A30" s="222">
        <v>10.375</v>
      </c>
      <c r="B30" s="223">
        <v>109.625</v>
      </c>
      <c r="C30" s="224">
        <v>109.5</v>
      </c>
      <c r="D30" s="225">
        <v>109.375</v>
      </c>
      <c r="E30" s="226"/>
      <c r="F30" s="216"/>
      <c r="G30" s="216"/>
      <c r="H30" s="216"/>
      <c r="I30" s="216">
        <v>0</v>
      </c>
      <c r="J30" s="227">
        <f t="shared" si="1"/>
        <v>109.625</v>
      </c>
      <c r="K30" s="228">
        <f t="shared" si="1"/>
        <v>109.5</v>
      </c>
      <c r="L30" s="229">
        <f t="shared" si="1"/>
        <v>109.375</v>
      </c>
      <c r="N30" s="230"/>
      <c r="O30" s="228">
        <f t="shared" si="2"/>
        <v>-0.125</v>
      </c>
      <c r="P30" s="229">
        <f t="shared" si="2"/>
        <v>-0.125</v>
      </c>
      <c r="R30" s="227">
        <f t="shared" si="4"/>
        <v>0.375</v>
      </c>
      <c r="S30" s="228">
        <f t="shared" si="4"/>
        <v>0.375</v>
      </c>
      <c r="T30" s="229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1ACFA-178D-4BE5-830E-984DA10F1705}">
  <sheetPr published="0" codeName="Sheet3">
    <tabColor rgb="FF00B0F0"/>
    <pageSetUpPr fitToPage="1"/>
  </sheetPr>
  <dimension ref="B1:AE63"/>
  <sheetViews>
    <sheetView topLeftCell="A31" zoomScaleNormal="100" workbookViewId="0">
      <selection activeCell="N22" sqref="N22:Q22"/>
    </sheetView>
  </sheetViews>
  <sheetFormatPr defaultColWidth="8.85546875" defaultRowHeight="15.75" x14ac:dyDescent="0.25"/>
  <cols>
    <col min="1" max="1" width="2.5703125" style="231" customWidth="1"/>
    <col min="2" max="2" width="14.28515625" style="231" customWidth="1"/>
    <col min="3" max="3" width="19.140625" style="231" customWidth="1"/>
    <col min="4" max="4" width="14.28515625" style="231" customWidth="1"/>
    <col min="5" max="5" width="11.28515625" style="231" customWidth="1"/>
    <col min="6" max="6" width="18" style="231" customWidth="1"/>
    <col min="7" max="7" width="23" style="231" bestFit="1" customWidth="1"/>
    <col min="8" max="8" width="8.85546875" style="231" customWidth="1"/>
    <col min="9" max="11" width="9" style="231" bestFit="1" customWidth="1"/>
    <col min="12" max="12" width="10" style="231" bestFit="1" customWidth="1"/>
    <col min="13" max="15" width="9.7109375" style="231" bestFit="1" customWidth="1"/>
    <col min="16" max="16" width="1.5703125" style="231" customWidth="1"/>
    <col min="17" max="17" width="32.7109375" style="231" customWidth="1"/>
    <col min="18" max="24" width="6.7109375" style="231" customWidth="1"/>
    <col min="25" max="16384" width="8.85546875" style="231"/>
  </cols>
  <sheetData>
    <row r="1" spans="2:25" ht="16.5" thickBot="1" x14ac:dyDescent="0.3">
      <c r="H1" s="232"/>
      <c r="I1" s="232"/>
      <c r="J1" s="232"/>
      <c r="K1" s="233"/>
      <c r="L1" s="233"/>
      <c r="M1" s="233"/>
      <c r="N1" s="232"/>
      <c r="O1" s="232"/>
      <c r="P1" s="234"/>
    </row>
    <row r="2" spans="2:25" ht="15.6" customHeight="1" x14ac:dyDescent="0.25">
      <c r="B2" s="235" t="s">
        <v>0</v>
      </c>
      <c r="C2" s="236"/>
      <c r="D2" s="236"/>
      <c r="E2" s="237"/>
      <c r="F2" s="6" t="s">
        <v>92</v>
      </c>
      <c r="G2" s="6"/>
      <c r="H2" s="6"/>
      <c r="I2" s="6"/>
      <c r="J2" s="6"/>
      <c r="K2" s="6"/>
      <c r="L2" s="6"/>
      <c r="M2" s="6"/>
      <c r="N2" s="6"/>
      <c r="O2" s="6"/>
      <c r="P2" s="237"/>
      <c r="Q2" s="238"/>
      <c r="R2" s="239"/>
      <c r="S2" s="239"/>
      <c r="T2" s="239"/>
      <c r="U2" s="240"/>
      <c r="V2" s="240"/>
      <c r="W2" s="237"/>
      <c r="X2" s="241"/>
    </row>
    <row r="3" spans="2:25" ht="18" customHeight="1" x14ac:dyDescent="0.25">
      <c r="B3" s="242"/>
      <c r="C3" s="243"/>
      <c r="D3" s="243"/>
      <c r="E3" s="244"/>
      <c r="F3" s="17"/>
      <c r="G3" s="17"/>
      <c r="H3" s="17"/>
      <c r="I3" s="17"/>
      <c r="J3" s="17"/>
      <c r="K3" s="17"/>
      <c r="L3" s="17"/>
      <c r="M3" s="17"/>
      <c r="N3" s="17"/>
      <c r="O3" s="17"/>
      <c r="P3" s="244"/>
      <c r="Q3"/>
      <c r="R3" s="245"/>
      <c r="S3" s="245"/>
      <c r="T3" s="245"/>
      <c r="U3" s="246"/>
      <c r="V3" s="246"/>
      <c r="W3" s="247"/>
      <c r="X3" s="248"/>
    </row>
    <row r="4" spans="2:25" ht="16.149999999999999" customHeight="1" x14ac:dyDescent="0.25">
      <c r="B4" s="249" t="s">
        <v>3</v>
      </c>
      <c r="C4" s="250"/>
      <c r="D4" s="251">
        <f>Control!$B$1</f>
        <v>45278</v>
      </c>
      <c r="E4" s="252"/>
      <c r="F4" s="253" t="s">
        <v>93</v>
      </c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45"/>
      <c r="R4" s="245"/>
      <c r="S4" s="245"/>
      <c r="T4" s="245"/>
      <c r="U4" s="246"/>
      <c r="V4" s="246"/>
      <c r="W4" s="254"/>
      <c r="X4" s="255"/>
    </row>
    <row r="5" spans="2:25" ht="18.75" x14ac:dyDescent="0.25">
      <c r="B5" s="256" t="s">
        <v>94</v>
      </c>
      <c r="C5" s="257"/>
      <c r="D5" s="257"/>
      <c r="E5" s="247"/>
      <c r="F5" s="258" t="s">
        <v>95</v>
      </c>
      <c r="G5" s="258"/>
      <c r="H5" s="258"/>
      <c r="I5" s="258"/>
      <c r="J5" s="258"/>
      <c r="K5" s="258"/>
      <c r="L5" s="258"/>
      <c r="M5" s="258"/>
      <c r="N5" s="258"/>
      <c r="O5" s="258"/>
      <c r="P5" s="259"/>
      <c r="Q5" s="260"/>
      <c r="R5" s="260"/>
      <c r="S5" s="260"/>
      <c r="T5" s="260"/>
      <c r="U5" s="260"/>
      <c r="V5" s="247"/>
      <c r="W5" s="247"/>
      <c r="X5" s="248"/>
    </row>
    <row r="6" spans="2:25" ht="15.75" customHeight="1" x14ac:dyDescent="0.25">
      <c r="B6" s="261" t="s">
        <v>96</v>
      </c>
      <c r="C6" s="262" t="s">
        <v>97</v>
      </c>
      <c r="D6" s="262" t="s">
        <v>98</v>
      </c>
      <c r="E6" s="263"/>
      <c r="F6" s="262" t="s">
        <v>99</v>
      </c>
      <c r="G6" s="262" t="s">
        <v>100</v>
      </c>
      <c r="H6" s="264" t="s">
        <v>101</v>
      </c>
      <c r="I6" s="264">
        <v>0.6</v>
      </c>
      <c r="J6" s="264">
        <v>0.65</v>
      </c>
      <c r="K6" s="264">
        <v>0.70000000000000018</v>
      </c>
      <c r="L6" s="264">
        <v>0.75000000000000022</v>
      </c>
      <c r="M6" s="264">
        <v>0.80000000000000027</v>
      </c>
      <c r="N6" s="264">
        <v>0.85</v>
      </c>
      <c r="O6" s="264">
        <v>0.9</v>
      </c>
      <c r="P6" s="263"/>
      <c r="Q6" s="265"/>
      <c r="R6" s="265"/>
      <c r="S6" s="265"/>
      <c r="T6" s="265"/>
      <c r="U6" s="265"/>
      <c r="V6" s="265"/>
      <c r="W6" s="265"/>
      <c r="X6" s="266"/>
    </row>
    <row r="7" spans="2:25" ht="15" customHeight="1" x14ac:dyDescent="0.25">
      <c r="B7" s="267">
        <f>'Flex Select Prime Pricer'!A6-0.001</f>
        <v>7.1240000000000006</v>
      </c>
      <c r="C7" s="268">
        <f>'Flex Select Prime Pricer'!H6</f>
        <v>99.135000000000005</v>
      </c>
      <c r="D7" s="268">
        <f>'Flex Select Prime Pricer'!I6</f>
        <v>99</v>
      </c>
      <c r="E7" s="269"/>
      <c r="F7" s="270" t="s">
        <v>102</v>
      </c>
      <c r="G7" s="271" t="s">
        <v>103</v>
      </c>
      <c r="H7" s="272">
        <v>0.875</v>
      </c>
      <c r="I7" s="273">
        <v>0.625</v>
      </c>
      <c r="J7" s="273">
        <v>0.5</v>
      </c>
      <c r="K7" s="274">
        <v>0.25</v>
      </c>
      <c r="L7" s="274">
        <v>0.125</v>
      </c>
      <c r="M7" s="272">
        <v>0.125</v>
      </c>
      <c r="N7" s="272">
        <v>-1.25</v>
      </c>
      <c r="O7" s="272">
        <v>-2.75</v>
      </c>
      <c r="P7" s="275"/>
      <c r="Q7" s="276" t="s">
        <v>104</v>
      </c>
      <c r="R7" s="276"/>
      <c r="S7" s="276"/>
      <c r="T7" s="277">
        <v>102.5</v>
      </c>
      <c r="U7" s="277"/>
      <c r="V7" s="277"/>
      <c r="W7" s="277"/>
      <c r="X7" s="278"/>
    </row>
    <row r="8" spans="2:25" ht="15" customHeight="1" x14ac:dyDescent="0.25">
      <c r="B8" s="267">
        <f>'Flex Select Prime Pricer'!A7-0.001</f>
        <v>7.2490000000000006</v>
      </c>
      <c r="C8" s="268">
        <f>'Flex Select Prime Pricer'!H7</f>
        <v>99.51</v>
      </c>
      <c r="D8" s="268">
        <f>'Flex Select Prime Pricer'!I7</f>
        <v>99.375</v>
      </c>
      <c r="E8" s="269"/>
      <c r="F8" s="279"/>
      <c r="G8" s="280" t="s">
        <v>22</v>
      </c>
      <c r="H8" s="281">
        <v>0.75</v>
      </c>
      <c r="I8" s="281">
        <v>0.5</v>
      </c>
      <c r="J8" s="281">
        <v>0.375</v>
      </c>
      <c r="K8" s="281">
        <v>0.125</v>
      </c>
      <c r="L8" s="281">
        <v>0</v>
      </c>
      <c r="M8" s="281">
        <v>-0.125</v>
      </c>
      <c r="N8" s="281">
        <v>-1.75</v>
      </c>
      <c r="O8" s="282">
        <v>-3.375</v>
      </c>
      <c r="P8" s="275"/>
      <c r="Q8" s="283" t="s">
        <v>11</v>
      </c>
      <c r="R8" s="283"/>
      <c r="S8" s="283"/>
      <c r="T8" s="283"/>
      <c r="U8" s="283"/>
      <c r="V8" s="283"/>
      <c r="W8" s="283"/>
      <c r="X8" s="284"/>
    </row>
    <row r="9" spans="2:25" ht="15" customHeight="1" x14ac:dyDescent="0.25">
      <c r="B9" s="267">
        <f>'Flex Select Prime Pricer'!A8-0.001</f>
        <v>7.3740000000000006</v>
      </c>
      <c r="C9" s="268">
        <f>'Flex Select Prime Pricer'!H8</f>
        <v>99.822500000000005</v>
      </c>
      <c r="D9" s="268">
        <f>'Flex Select Prime Pricer'!I8</f>
        <v>99.6875</v>
      </c>
      <c r="E9" s="269"/>
      <c r="F9" s="279"/>
      <c r="G9" s="280" t="s">
        <v>24</v>
      </c>
      <c r="H9" s="285">
        <v>0.5</v>
      </c>
      <c r="I9" s="281">
        <v>0.375</v>
      </c>
      <c r="J9" s="281">
        <v>0.25</v>
      </c>
      <c r="K9" s="281">
        <v>-0.125</v>
      </c>
      <c r="L9" s="281">
        <v>-0.125</v>
      </c>
      <c r="M9" s="281">
        <v>-0.25</v>
      </c>
      <c r="N9" s="281">
        <v>-1.875</v>
      </c>
      <c r="O9" s="286" t="s">
        <v>18</v>
      </c>
      <c r="P9" s="275"/>
      <c r="Q9" s="287" t="s">
        <v>105</v>
      </c>
      <c r="R9" s="287"/>
      <c r="S9" s="287"/>
      <c r="T9" s="287"/>
      <c r="U9" s="287"/>
      <c r="V9" s="287"/>
      <c r="W9" s="287"/>
      <c r="X9" s="288"/>
    </row>
    <row r="10" spans="2:25" ht="15" customHeight="1" x14ac:dyDescent="0.25">
      <c r="B10" s="267">
        <f>'Flex Select Prime Pricer'!A9-0.001</f>
        <v>7.4990000000000006</v>
      </c>
      <c r="C10" s="268">
        <f>'Flex Select Prime Pricer'!H9</f>
        <v>100.13500000000001</v>
      </c>
      <c r="D10" s="268">
        <f>'Flex Select Prime Pricer'!I9</f>
        <v>100</v>
      </c>
      <c r="E10" s="269"/>
      <c r="F10" s="279"/>
      <c r="G10" s="280" t="s">
        <v>26</v>
      </c>
      <c r="H10" s="281">
        <v>0.375</v>
      </c>
      <c r="I10" s="281">
        <v>0.25</v>
      </c>
      <c r="J10" s="281">
        <v>0.25</v>
      </c>
      <c r="K10" s="281">
        <v>-0.25</v>
      </c>
      <c r="L10" s="281">
        <v>-0.5</v>
      </c>
      <c r="M10" s="281">
        <v>-0.875</v>
      </c>
      <c r="N10" s="281">
        <v>-2.875</v>
      </c>
      <c r="O10" s="286" t="s">
        <v>18</v>
      </c>
      <c r="P10" s="275"/>
      <c r="Q10" s="289" t="s">
        <v>106</v>
      </c>
      <c r="R10" s="289"/>
      <c r="S10" s="289"/>
      <c r="T10" s="289"/>
      <c r="U10" s="289"/>
      <c r="V10" s="289"/>
      <c r="W10" s="289"/>
      <c r="X10" s="290"/>
      <c r="Y10" s="246"/>
    </row>
    <row r="11" spans="2:25" ht="15" customHeight="1" x14ac:dyDescent="0.25">
      <c r="B11" s="267">
        <f>'Flex Select Prime Pricer'!A10-0.001</f>
        <v>7.6240000000000006</v>
      </c>
      <c r="C11" s="268">
        <f>'Flex Select Prime Pricer'!H10</f>
        <v>100.38500000000001</v>
      </c>
      <c r="D11" s="268">
        <f>'Flex Select Prime Pricer'!I10</f>
        <v>100.25</v>
      </c>
      <c r="E11" s="269"/>
      <c r="F11" s="279"/>
      <c r="G11" s="280" t="s">
        <v>28</v>
      </c>
      <c r="H11" s="281">
        <v>0.25</v>
      </c>
      <c r="I11" s="281">
        <v>0.125</v>
      </c>
      <c r="J11" s="281">
        <v>0.125</v>
      </c>
      <c r="K11" s="281">
        <v>-0.375</v>
      </c>
      <c r="L11" s="281">
        <v>-0.75</v>
      </c>
      <c r="M11" s="281">
        <v>-1.625</v>
      </c>
      <c r="N11" s="286" t="s">
        <v>18</v>
      </c>
      <c r="O11" s="286" t="s">
        <v>18</v>
      </c>
      <c r="P11" s="275"/>
      <c r="Q11" s="289" t="s">
        <v>19</v>
      </c>
      <c r="R11" s="289"/>
      <c r="S11" s="289"/>
      <c r="T11" s="289"/>
      <c r="U11" s="289"/>
      <c r="V11" s="289"/>
      <c r="W11" s="289"/>
      <c r="X11" s="290"/>
      <c r="Y11" s="291"/>
    </row>
    <row r="12" spans="2:25" ht="15" customHeight="1" x14ac:dyDescent="0.25">
      <c r="B12" s="267">
        <f>'Flex Select Prime Pricer'!A11-0.001</f>
        <v>7.7489999999999997</v>
      </c>
      <c r="C12" s="268">
        <f>'Flex Select Prime Pricer'!H11</f>
        <v>100.63500000000001</v>
      </c>
      <c r="D12" s="268">
        <f>'Flex Select Prime Pricer'!I11</f>
        <v>100.5</v>
      </c>
      <c r="E12" s="269"/>
      <c r="F12" s="279"/>
      <c r="G12" s="280" t="s">
        <v>30</v>
      </c>
      <c r="H12" s="281">
        <v>-0.375</v>
      </c>
      <c r="I12" s="281">
        <v>-0.625</v>
      </c>
      <c r="J12" s="281">
        <v>-1</v>
      </c>
      <c r="K12" s="281">
        <v>-1.5</v>
      </c>
      <c r="L12" s="281">
        <v>-2.375</v>
      </c>
      <c r="M12" s="281">
        <v>-3.375</v>
      </c>
      <c r="N12" s="286" t="s">
        <v>18</v>
      </c>
      <c r="O12" s="286" t="s">
        <v>18</v>
      </c>
      <c r="P12" s="275"/>
      <c r="Q12" s="289" t="s">
        <v>107</v>
      </c>
      <c r="R12" s="289"/>
      <c r="S12" s="289"/>
      <c r="T12" s="289"/>
      <c r="U12" s="289"/>
      <c r="V12" s="289"/>
      <c r="W12" s="289"/>
      <c r="X12" s="290"/>
      <c r="Y12" s="292"/>
    </row>
    <row r="13" spans="2:25" ht="15" customHeight="1" x14ac:dyDescent="0.25">
      <c r="B13" s="267">
        <f>'Flex Select Prime Pricer'!A12-0.001</f>
        <v>7.8739999999999997</v>
      </c>
      <c r="C13" s="268">
        <f>'Flex Select Prime Pricer'!H12</f>
        <v>100.88500000000001</v>
      </c>
      <c r="D13" s="268">
        <f>'Flex Select Prime Pricer'!I12</f>
        <v>100.75</v>
      </c>
      <c r="E13" s="269"/>
      <c r="F13" s="279"/>
      <c r="G13" s="280" t="s">
        <v>108</v>
      </c>
      <c r="H13" s="281">
        <v>-1</v>
      </c>
      <c r="I13" s="281">
        <v>-1</v>
      </c>
      <c r="J13" s="281">
        <v>-1.25</v>
      </c>
      <c r="K13" s="281">
        <v>-2</v>
      </c>
      <c r="L13" s="281">
        <v>-2.625</v>
      </c>
      <c r="M13" s="286" t="s">
        <v>18</v>
      </c>
      <c r="N13" s="286" t="s">
        <v>18</v>
      </c>
      <c r="O13" s="286" t="s">
        <v>18</v>
      </c>
      <c r="P13" s="275"/>
      <c r="Q13" s="289" t="s">
        <v>109</v>
      </c>
      <c r="R13" s="289"/>
      <c r="S13" s="289"/>
      <c r="T13" s="289"/>
      <c r="U13" s="289"/>
      <c r="V13" s="289"/>
      <c r="W13" s="289"/>
      <c r="X13" s="290"/>
      <c r="Y13" s="292"/>
    </row>
    <row r="14" spans="2:25" ht="15" customHeight="1" x14ac:dyDescent="0.25">
      <c r="B14" s="267">
        <f>'Flex Select Prime Pricer'!A13-0.001</f>
        <v>7.9989999999999997</v>
      </c>
      <c r="C14" s="268">
        <f>'Flex Select Prime Pricer'!H13</f>
        <v>101.13500000000001</v>
      </c>
      <c r="D14" s="268">
        <f>'Flex Select Prime Pricer'!I13</f>
        <v>101</v>
      </c>
      <c r="E14" s="269"/>
      <c r="F14" s="293" t="s">
        <v>110</v>
      </c>
      <c r="G14" s="280" t="s">
        <v>103</v>
      </c>
      <c r="H14" s="281">
        <v>0.625</v>
      </c>
      <c r="I14" s="285">
        <v>0.5</v>
      </c>
      <c r="J14" s="285">
        <v>0.375</v>
      </c>
      <c r="K14" s="282">
        <v>0.25</v>
      </c>
      <c r="L14" s="281">
        <v>0.125</v>
      </c>
      <c r="M14" s="281">
        <v>0</v>
      </c>
      <c r="N14" s="281">
        <v>-1.375</v>
      </c>
      <c r="O14" s="281">
        <v>-3</v>
      </c>
      <c r="P14" s="275"/>
      <c r="Q14" s="283" t="s">
        <v>23</v>
      </c>
      <c r="R14" s="283"/>
      <c r="S14" s="283"/>
      <c r="T14" s="283"/>
      <c r="U14" s="283"/>
      <c r="V14" s="283"/>
      <c r="W14" s="283"/>
      <c r="X14" s="284"/>
      <c r="Y14" s="292"/>
    </row>
    <row r="15" spans="2:25" ht="15" customHeight="1" x14ac:dyDescent="0.25">
      <c r="B15" s="267">
        <f>'Flex Select Prime Pricer'!A14-0.001</f>
        <v>8.1240000000000006</v>
      </c>
      <c r="C15" s="268">
        <f>'Flex Select Prime Pricer'!H14</f>
        <v>101.38500000000001</v>
      </c>
      <c r="D15" s="268">
        <f>'Flex Select Prime Pricer'!I14</f>
        <v>101.25</v>
      </c>
      <c r="E15" s="269"/>
      <c r="F15" s="293"/>
      <c r="G15" s="280" t="s">
        <v>22</v>
      </c>
      <c r="H15" s="281">
        <v>0.5</v>
      </c>
      <c r="I15" s="281">
        <v>0.375</v>
      </c>
      <c r="J15" s="281">
        <v>0.25</v>
      </c>
      <c r="K15" s="281">
        <v>0.125</v>
      </c>
      <c r="L15" s="281">
        <v>0</v>
      </c>
      <c r="M15" s="281">
        <v>-0.25</v>
      </c>
      <c r="N15" s="281">
        <v>-2</v>
      </c>
      <c r="O15" s="281">
        <v>-3.75</v>
      </c>
      <c r="P15" s="275"/>
      <c r="Q15" s="294" t="s">
        <v>25</v>
      </c>
      <c r="R15" s="294"/>
      <c r="S15" s="294"/>
      <c r="T15" s="294"/>
      <c r="U15" s="294"/>
      <c r="V15" s="294"/>
      <c r="W15" s="294"/>
      <c r="X15" s="295"/>
      <c r="Y15" s="292"/>
    </row>
    <row r="16" spans="2:25" ht="15" customHeight="1" x14ac:dyDescent="0.25">
      <c r="B16" s="267">
        <f>'Flex Select Prime Pricer'!A15-0.001</f>
        <v>8.2490000000000006</v>
      </c>
      <c r="C16" s="268">
        <f>'Flex Select Prime Pricer'!H15</f>
        <v>101.63500000000001</v>
      </c>
      <c r="D16" s="268">
        <f>'Flex Select Prime Pricer'!I15</f>
        <v>101.5</v>
      </c>
      <c r="E16" s="269"/>
      <c r="F16" s="293"/>
      <c r="G16" s="280" t="s">
        <v>24</v>
      </c>
      <c r="H16" s="285">
        <v>0.375</v>
      </c>
      <c r="I16" s="285">
        <v>0.25</v>
      </c>
      <c r="J16" s="281">
        <v>0.125</v>
      </c>
      <c r="K16" s="281">
        <v>-0.125</v>
      </c>
      <c r="L16" s="281">
        <v>-0.25</v>
      </c>
      <c r="M16" s="281">
        <v>-0.5</v>
      </c>
      <c r="N16" s="281">
        <v>-2.25</v>
      </c>
      <c r="O16" s="286" t="s">
        <v>18</v>
      </c>
      <c r="P16" s="275"/>
      <c r="Q16" s="289" t="s">
        <v>27</v>
      </c>
      <c r="R16" s="289"/>
      <c r="S16" s="289"/>
      <c r="T16" s="296">
        <v>6.25E-2</v>
      </c>
      <c r="U16" s="296"/>
      <c r="V16" s="296"/>
      <c r="W16" s="296"/>
      <c r="X16" s="297"/>
      <c r="Y16" s="292"/>
    </row>
    <row r="17" spans="2:25" ht="15" customHeight="1" x14ac:dyDescent="0.25">
      <c r="B17" s="267">
        <f>'Flex Select Prime Pricer'!A16-0.001</f>
        <v>8.3740000000000006</v>
      </c>
      <c r="C17" s="268">
        <f>'Flex Select Prime Pricer'!H16</f>
        <v>101.819</v>
      </c>
      <c r="D17" s="268">
        <f>'Flex Select Prime Pricer'!I16</f>
        <v>101.75</v>
      </c>
      <c r="E17" s="269"/>
      <c r="F17" s="293"/>
      <c r="G17" s="280" t="s">
        <v>26</v>
      </c>
      <c r="H17" s="281">
        <v>0.25</v>
      </c>
      <c r="I17" s="281">
        <v>0.25</v>
      </c>
      <c r="J17" s="281">
        <v>0.125</v>
      </c>
      <c r="K17" s="281">
        <v>-0.25</v>
      </c>
      <c r="L17" s="281">
        <v>-0.375</v>
      </c>
      <c r="M17" s="281">
        <v>-1.125</v>
      </c>
      <c r="N17" s="281">
        <v>-3.25</v>
      </c>
      <c r="O17" s="286" t="s">
        <v>18</v>
      </c>
      <c r="P17" s="275"/>
      <c r="Q17" s="289" t="s">
        <v>29</v>
      </c>
      <c r="R17" s="289"/>
      <c r="S17" s="289"/>
      <c r="T17" s="296">
        <v>0</v>
      </c>
      <c r="U17" s="296"/>
      <c r="V17" s="296"/>
      <c r="W17" s="296"/>
      <c r="X17" s="297"/>
      <c r="Y17" s="291"/>
    </row>
    <row r="18" spans="2:25" x14ac:dyDescent="0.25">
      <c r="B18" s="267">
        <f>'Flex Select Prime Pricer'!A17-0.001</f>
        <v>8.4990000000000006</v>
      </c>
      <c r="C18" s="268">
        <f>'Flex Select Prime Pricer'!H17</f>
        <v>102.039</v>
      </c>
      <c r="D18" s="268">
        <f>'Flex Select Prime Pricer'!I17</f>
        <v>102</v>
      </c>
      <c r="E18" s="269"/>
      <c r="F18" s="293"/>
      <c r="G18" s="280" t="s">
        <v>28</v>
      </c>
      <c r="H18" s="281">
        <v>0.25</v>
      </c>
      <c r="I18" s="281">
        <v>0.125</v>
      </c>
      <c r="J18" s="281">
        <v>0</v>
      </c>
      <c r="K18" s="281">
        <v>-0.375</v>
      </c>
      <c r="L18" s="281">
        <v>-1</v>
      </c>
      <c r="M18" s="281">
        <v>-2.125</v>
      </c>
      <c r="N18" s="286" t="s">
        <v>18</v>
      </c>
      <c r="O18" s="286" t="s">
        <v>18</v>
      </c>
      <c r="P18" s="275"/>
      <c r="Q18" s="289" t="s">
        <v>31</v>
      </c>
      <c r="R18" s="289"/>
      <c r="S18" s="289"/>
      <c r="T18" s="296">
        <v>-0.375</v>
      </c>
      <c r="U18" s="296"/>
      <c r="V18" s="296"/>
      <c r="W18" s="296"/>
      <c r="X18" s="297"/>
    </row>
    <row r="19" spans="2:25" ht="18.75" x14ac:dyDescent="0.25">
      <c r="B19" s="267">
        <f>'Flex Select Prime Pricer'!A18-0.001</f>
        <v>8.6240000000000006</v>
      </c>
      <c r="C19" s="268">
        <f>'Flex Select Prime Pricer'!H18</f>
        <v>102.289</v>
      </c>
      <c r="D19" s="268">
        <f>'Flex Select Prime Pricer'!I18</f>
        <v>102.25</v>
      </c>
      <c r="E19" s="269"/>
      <c r="F19" s="293"/>
      <c r="G19" s="280" t="s">
        <v>30</v>
      </c>
      <c r="H19" s="285">
        <v>-0.375</v>
      </c>
      <c r="I19" s="281">
        <v>-0.625</v>
      </c>
      <c r="J19" s="281">
        <v>-1</v>
      </c>
      <c r="K19" s="281">
        <v>-1.5</v>
      </c>
      <c r="L19" s="298">
        <v>-2.625</v>
      </c>
      <c r="M19" s="298">
        <v>-3.875</v>
      </c>
      <c r="N19" s="286" t="s">
        <v>18</v>
      </c>
      <c r="O19" s="286" t="s">
        <v>18</v>
      </c>
      <c r="P19" s="275"/>
      <c r="Q19" s="299" t="s">
        <v>33</v>
      </c>
      <c r="R19" s="299"/>
      <c r="S19" s="299"/>
      <c r="T19" s="299"/>
      <c r="U19" s="299"/>
      <c r="V19" s="299"/>
      <c r="W19" s="299"/>
      <c r="X19" s="300"/>
    </row>
    <row r="20" spans="2:25" ht="15" customHeight="1" x14ac:dyDescent="0.25">
      <c r="B20" s="267">
        <f>'Flex Select Prime Pricer'!A19-0.001</f>
        <v>8.7490000000000006</v>
      </c>
      <c r="C20" s="268">
        <f>'Flex Select Prime Pricer'!H19</f>
        <v>102.539</v>
      </c>
      <c r="D20" s="268">
        <f>'Flex Select Prime Pricer'!I19</f>
        <v>102.5</v>
      </c>
      <c r="E20" s="269"/>
      <c r="F20" s="293"/>
      <c r="G20" s="280" t="s">
        <v>108</v>
      </c>
      <c r="H20" s="281">
        <v>-1</v>
      </c>
      <c r="I20" s="281">
        <v>-1</v>
      </c>
      <c r="J20" s="281">
        <v>-1.25</v>
      </c>
      <c r="K20" s="298">
        <v>-2.125</v>
      </c>
      <c r="L20" s="298">
        <v>-3.25</v>
      </c>
      <c r="M20" s="301" t="s">
        <v>18</v>
      </c>
      <c r="N20" s="286" t="s">
        <v>18</v>
      </c>
      <c r="O20" s="286" t="s">
        <v>18</v>
      </c>
      <c r="P20" s="275"/>
      <c r="Q20" s="289" t="s">
        <v>34</v>
      </c>
      <c r="R20" s="289"/>
      <c r="S20" s="289"/>
      <c r="T20" s="296">
        <v>-0.25</v>
      </c>
      <c r="U20" s="296"/>
      <c r="V20" s="296"/>
      <c r="W20" s="296"/>
      <c r="X20" s="297"/>
    </row>
    <row r="21" spans="2:25" ht="15" customHeight="1" x14ac:dyDescent="0.25">
      <c r="B21" s="267">
        <f>'Flex Select Prime Pricer'!A20-0.001</f>
        <v>8.8740000000000023</v>
      </c>
      <c r="C21" s="268">
        <f>'Flex Select Prime Pricer'!H20</f>
        <v>102.789</v>
      </c>
      <c r="D21" s="268">
        <f>'Flex Select Prime Pricer'!I20</f>
        <v>102.75</v>
      </c>
      <c r="E21" s="269"/>
      <c r="F21" s="302" t="s">
        <v>111</v>
      </c>
      <c r="G21" s="303"/>
      <c r="H21" s="303"/>
      <c r="I21" s="303"/>
      <c r="J21" s="303"/>
      <c r="K21" s="275"/>
      <c r="L21" s="275"/>
      <c r="M21" s="275"/>
      <c r="N21" s="275"/>
      <c r="O21" s="275"/>
      <c r="P21" s="275"/>
      <c r="Q21" s="289" t="s">
        <v>27</v>
      </c>
      <c r="R21" s="289"/>
      <c r="S21" s="289"/>
      <c r="T21" s="296">
        <v>-0.375</v>
      </c>
      <c r="U21" s="296"/>
      <c r="V21" s="296"/>
      <c r="W21" s="296"/>
      <c r="X21" s="297"/>
    </row>
    <row r="22" spans="2:25" ht="15" customHeight="1" x14ac:dyDescent="0.25">
      <c r="B22" s="267">
        <f>'Flex Select Prime Pricer'!A21-0.001</f>
        <v>8.9990000000000006</v>
      </c>
      <c r="C22" s="268">
        <f>'Flex Select Prime Pricer'!H21</f>
        <v>103.039</v>
      </c>
      <c r="D22" s="268">
        <f>'Flex Select Prime Pricer'!I21</f>
        <v>103</v>
      </c>
      <c r="E22" s="269"/>
      <c r="F22" s="304"/>
      <c r="G22" s="275"/>
      <c r="H22" s="275"/>
      <c r="I22" s="275"/>
      <c r="J22" s="275"/>
      <c r="K22" s="275"/>
      <c r="L22" s="275"/>
      <c r="M22" s="275"/>
      <c r="N22" s="275"/>
      <c r="O22" s="275"/>
      <c r="P22" s="275"/>
      <c r="Q22" s="289" t="s">
        <v>35</v>
      </c>
      <c r="R22" s="289"/>
      <c r="S22" s="289"/>
      <c r="T22" s="305">
        <v>-0.25</v>
      </c>
      <c r="U22" s="305"/>
      <c r="V22" s="305"/>
      <c r="W22" s="305"/>
      <c r="X22" s="306"/>
    </row>
    <row r="23" spans="2:25" x14ac:dyDescent="0.25">
      <c r="B23" s="267">
        <f>'Flex Select Prime Pricer'!A22-0.001</f>
        <v>9.1240000000000006</v>
      </c>
      <c r="C23" s="268">
        <f>'Flex Select Prime Pricer'!H22</f>
        <v>103.2265</v>
      </c>
      <c r="D23" s="268">
        <f>'Flex Select Prime Pricer'!I22</f>
        <v>103.1875</v>
      </c>
      <c r="E23" s="269"/>
      <c r="F23" s="258" t="s">
        <v>112</v>
      </c>
      <c r="G23" s="258"/>
      <c r="H23" s="258"/>
      <c r="I23" s="258"/>
      <c r="J23" s="258"/>
      <c r="K23" s="258"/>
      <c r="L23" s="258"/>
      <c r="M23" s="258"/>
      <c r="N23" s="258"/>
      <c r="O23" s="258"/>
      <c r="P23" s="275"/>
      <c r="Q23" s="307" t="s">
        <v>113</v>
      </c>
      <c r="R23" s="307"/>
      <c r="S23" s="307"/>
      <c r="T23" s="307"/>
      <c r="U23" s="307"/>
      <c r="V23" s="307"/>
      <c r="W23" s="307"/>
      <c r="X23" s="308"/>
    </row>
    <row r="24" spans="2:25" ht="15" customHeight="1" x14ac:dyDescent="0.25">
      <c r="B24" s="267">
        <f>'Flex Select Prime Pricer'!A23-0.001</f>
        <v>9.2490000000000006</v>
      </c>
      <c r="C24" s="268">
        <f>'Flex Select Prime Pricer'!H23</f>
        <v>103.414</v>
      </c>
      <c r="D24" s="268">
        <f>'Flex Select Prime Pricer'!I23</f>
        <v>103.375</v>
      </c>
      <c r="E24" s="269"/>
      <c r="F24" s="262"/>
      <c r="G24" s="262"/>
      <c r="H24" s="264" t="s">
        <v>101</v>
      </c>
      <c r="I24" s="264" t="s">
        <v>114</v>
      </c>
      <c r="J24" s="264">
        <v>0.65000000000000013</v>
      </c>
      <c r="K24" s="264">
        <v>0.70000000000000018</v>
      </c>
      <c r="L24" s="264">
        <v>0.75000000000000022</v>
      </c>
      <c r="M24" s="264">
        <v>0.80000000000000027</v>
      </c>
      <c r="N24" s="264">
        <v>0.85</v>
      </c>
      <c r="O24" s="264">
        <v>0.9</v>
      </c>
      <c r="P24" s="275"/>
      <c r="Q24" s="309" t="s">
        <v>115</v>
      </c>
      <c r="R24" s="309"/>
      <c r="S24" s="309"/>
      <c r="T24" s="309"/>
      <c r="U24" s="309"/>
      <c r="V24" s="309"/>
      <c r="W24" s="309"/>
      <c r="X24" s="310"/>
    </row>
    <row r="25" spans="2:25" ht="15" customHeight="1" x14ac:dyDescent="0.25">
      <c r="B25" s="267">
        <f>'Flex Select Prime Pricer'!A24-0.001</f>
        <v>9.3740000000000006</v>
      </c>
      <c r="C25" s="268">
        <f>'Flex Select Prime Pricer'!H24</f>
        <v>103.6015</v>
      </c>
      <c r="D25" s="268">
        <f>'Flex Select Prime Pricer'!I24</f>
        <v>103.5625</v>
      </c>
      <c r="E25" s="269"/>
      <c r="F25" s="311" t="s">
        <v>116</v>
      </c>
      <c r="G25" s="312" t="s">
        <v>117</v>
      </c>
      <c r="H25" s="268">
        <v>0</v>
      </c>
      <c r="I25" s="268">
        <v>0</v>
      </c>
      <c r="J25" s="268">
        <v>0</v>
      </c>
      <c r="K25" s="268">
        <v>0</v>
      </c>
      <c r="L25" s="268">
        <v>-0.125</v>
      </c>
      <c r="M25" s="313">
        <v>-0.125</v>
      </c>
      <c r="N25" s="313">
        <v>-0.375</v>
      </c>
      <c r="O25" s="313">
        <v>-0.5</v>
      </c>
      <c r="P25" s="275"/>
      <c r="Q25" s="314" t="s">
        <v>118</v>
      </c>
      <c r="R25" s="314"/>
      <c r="S25" s="314"/>
      <c r="T25" s="314"/>
      <c r="U25" s="314"/>
      <c r="V25" s="314"/>
      <c r="W25" s="314"/>
      <c r="X25" s="315"/>
    </row>
    <row r="26" spans="2:25" x14ac:dyDescent="0.25">
      <c r="B26" s="267">
        <f>'Flex Select Prime Pricer'!A25-0.001</f>
        <v>9.4990000000000006</v>
      </c>
      <c r="C26" s="268">
        <f>'Flex Select Prime Pricer'!H25</f>
        <v>103.75775</v>
      </c>
      <c r="D26" s="268">
        <f>'Flex Select Prime Pricer'!I25</f>
        <v>103.71875</v>
      </c>
      <c r="E26" s="269"/>
      <c r="F26" s="311"/>
      <c r="G26" s="316" t="s">
        <v>119</v>
      </c>
      <c r="H26" s="268">
        <v>-0.375</v>
      </c>
      <c r="I26" s="268">
        <v>-0.5</v>
      </c>
      <c r="J26" s="268">
        <v>-0.625</v>
      </c>
      <c r="K26" s="268">
        <v>-0.75</v>
      </c>
      <c r="L26" s="268">
        <v>-0.875</v>
      </c>
      <c r="M26" s="268">
        <v>-1</v>
      </c>
      <c r="N26" s="317" t="s">
        <v>18</v>
      </c>
      <c r="O26" s="317" t="s">
        <v>18</v>
      </c>
      <c r="P26" s="275"/>
      <c r="Q26" s="318" t="s">
        <v>120</v>
      </c>
      <c r="R26" s="318"/>
      <c r="S26" s="318"/>
      <c r="T26" s="318"/>
      <c r="U26" s="318"/>
      <c r="V26" s="318"/>
      <c r="W26" s="318"/>
      <c r="X26" s="319"/>
    </row>
    <row r="27" spans="2:25" x14ac:dyDescent="0.25">
      <c r="B27" s="267">
        <f>'Flex Select Prime Pricer'!A26-0.001</f>
        <v>9.6240000000000006</v>
      </c>
      <c r="C27" s="268">
        <f>'Flex Select Prime Pricer'!H26</f>
        <v>103.914</v>
      </c>
      <c r="D27" s="268">
        <f>'Flex Select Prime Pricer'!I26</f>
        <v>103.875</v>
      </c>
      <c r="E27" s="269"/>
      <c r="F27" s="311"/>
      <c r="G27" s="316" t="s">
        <v>121</v>
      </c>
      <c r="H27" s="268">
        <v>-0.625</v>
      </c>
      <c r="I27" s="268">
        <v>-0.75</v>
      </c>
      <c r="J27" s="268">
        <v>-0.875</v>
      </c>
      <c r="K27" s="268">
        <v>-1</v>
      </c>
      <c r="L27" s="268">
        <v>-1.125</v>
      </c>
      <c r="M27" s="268">
        <v>-1.25</v>
      </c>
      <c r="N27" s="317" t="s">
        <v>18</v>
      </c>
      <c r="O27" s="320" t="s">
        <v>18</v>
      </c>
      <c r="P27" s="275"/>
      <c r="Q27" s="318" t="s">
        <v>45</v>
      </c>
      <c r="R27" s="318"/>
      <c r="S27" s="318"/>
      <c r="T27" s="318"/>
      <c r="U27" s="318"/>
      <c r="V27" s="318"/>
      <c r="W27" s="318"/>
      <c r="X27" s="319"/>
    </row>
    <row r="28" spans="2:25" x14ac:dyDescent="0.25">
      <c r="B28" s="267">
        <f>'Flex Select Prime Pricer'!A27-0.001</f>
        <v>9.7490000000000006</v>
      </c>
      <c r="C28" s="268">
        <f>'Flex Select Prime Pricer'!H27</f>
        <v>104.07025</v>
      </c>
      <c r="D28" s="268">
        <f>'Flex Select Prime Pricer'!I27</f>
        <v>104.03125</v>
      </c>
      <c r="E28" s="269"/>
      <c r="F28" s="311"/>
      <c r="G28" s="316" t="s">
        <v>122</v>
      </c>
      <c r="H28" s="268">
        <v>-1.125</v>
      </c>
      <c r="I28" s="268">
        <v>-1.25</v>
      </c>
      <c r="J28" s="268">
        <v>-1.375</v>
      </c>
      <c r="K28" s="268">
        <v>-1.5</v>
      </c>
      <c r="L28" s="268">
        <v>-1.625</v>
      </c>
      <c r="M28" s="268">
        <v>-1.75</v>
      </c>
      <c r="N28" s="317" t="s">
        <v>18</v>
      </c>
      <c r="O28" s="320" t="s">
        <v>18</v>
      </c>
      <c r="P28" s="275"/>
      <c r="Q28" s="318"/>
      <c r="R28" s="318"/>
      <c r="S28" s="318"/>
      <c r="T28" s="318"/>
      <c r="U28" s="318"/>
      <c r="V28" s="318"/>
      <c r="W28" s="318"/>
      <c r="X28" s="319"/>
    </row>
    <row r="29" spans="2:25" ht="15" customHeight="1" x14ac:dyDescent="0.25">
      <c r="B29" s="267">
        <f>'Flex Select Prime Pricer'!A28-0.001</f>
        <v>9.8740000000000006</v>
      </c>
      <c r="C29" s="268">
        <f>'Flex Select Prime Pricer'!H28</f>
        <v>104.2265</v>
      </c>
      <c r="D29" s="268">
        <f>'Flex Select Prime Pricer'!I28</f>
        <v>104.1875</v>
      </c>
      <c r="E29" s="269"/>
      <c r="F29" s="311" t="s">
        <v>123</v>
      </c>
      <c r="G29" s="316" t="s">
        <v>124</v>
      </c>
      <c r="H29" s="268">
        <v>-0.75</v>
      </c>
      <c r="I29" s="268">
        <v>-0.875</v>
      </c>
      <c r="J29" s="268">
        <v>-0.875</v>
      </c>
      <c r="K29" s="268">
        <v>-1</v>
      </c>
      <c r="L29" s="268">
        <v>-1</v>
      </c>
      <c r="M29" s="268">
        <v>-1</v>
      </c>
      <c r="N29" s="268">
        <v>-1.25</v>
      </c>
      <c r="O29" s="320" t="s">
        <v>18</v>
      </c>
      <c r="P29" s="275"/>
      <c r="Q29" s="318" t="s">
        <v>125</v>
      </c>
      <c r="R29" s="318"/>
      <c r="S29" s="318"/>
      <c r="T29" s="318"/>
      <c r="U29" s="318"/>
      <c r="V29" s="318"/>
      <c r="W29" s="318"/>
      <c r="X29" s="319"/>
    </row>
    <row r="30" spans="2:25" ht="15" customHeight="1" x14ac:dyDescent="0.25">
      <c r="B30" s="267">
        <f>'Flex Select Prime Pricer'!A29-0.001</f>
        <v>9.9990000000000006</v>
      </c>
      <c r="C30" s="268">
        <f>'Flex Select Prime Pricer'!H29</f>
        <v>104.38275</v>
      </c>
      <c r="D30" s="268">
        <f>'Flex Select Prime Pricer'!I29</f>
        <v>104.34375</v>
      </c>
      <c r="E30" s="269"/>
      <c r="F30" s="311"/>
      <c r="G30" s="316" t="s">
        <v>126</v>
      </c>
      <c r="H30" s="268">
        <v>-0.5</v>
      </c>
      <c r="I30" s="268">
        <v>-0.75</v>
      </c>
      <c r="J30" s="268">
        <v>-0.75</v>
      </c>
      <c r="K30" s="268">
        <v>-0.75</v>
      </c>
      <c r="L30" s="268">
        <v>-1</v>
      </c>
      <c r="M30" s="268">
        <v>-1</v>
      </c>
      <c r="N30" s="268">
        <v>-1</v>
      </c>
      <c r="O30" s="268">
        <v>-1.25</v>
      </c>
      <c r="P30" s="275"/>
      <c r="Q30" s="318" t="s">
        <v>49</v>
      </c>
      <c r="R30" s="318"/>
      <c r="S30" s="318"/>
      <c r="T30" s="318"/>
      <c r="U30" s="318"/>
      <c r="V30" s="318"/>
      <c r="W30" s="318"/>
      <c r="X30" s="319"/>
    </row>
    <row r="31" spans="2:25" ht="15" customHeight="1" x14ac:dyDescent="0.25">
      <c r="B31" s="267">
        <f>'Flex Select Prime Pricer'!A30-0.001</f>
        <v>10.124000000000001</v>
      </c>
      <c r="C31" s="268">
        <f>'Flex Select Prime Pricer'!H30</f>
        <v>104.539</v>
      </c>
      <c r="D31" s="268">
        <f>'Flex Select Prime Pricer'!I30</f>
        <v>104.5</v>
      </c>
      <c r="E31" s="269"/>
      <c r="F31" s="311"/>
      <c r="G31" s="316" t="s">
        <v>127</v>
      </c>
      <c r="H31" s="268">
        <v>0</v>
      </c>
      <c r="I31" s="268">
        <v>0</v>
      </c>
      <c r="J31" s="268">
        <v>0</v>
      </c>
      <c r="K31" s="268">
        <v>0</v>
      </c>
      <c r="L31" s="268">
        <v>0</v>
      </c>
      <c r="M31" s="268">
        <v>0</v>
      </c>
      <c r="N31" s="268">
        <v>0</v>
      </c>
      <c r="O31" s="268">
        <v>0</v>
      </c>
      <c r="P31" s="275"/>
      <c r="Q31" s="318" t="s">
        <v>52</v>
      </c>
      <c r="R31" s="318"/>
      <c r="S31" s="318"/>
      <c r="T31" s="318"/>
      <c r="U31" s="318"/>
      <c r="V31" s="318"/>
      <c r="W31" s="318"/>
      <c r="X31" s="319"/>
    </row>
    <row r="32" spans="2:25" x14ac:dyDescent="0.25">
      <c r="B32" s="267">
        <f>'Flex Select Prime Pricer'!A31-0.001</f>
        <v>10.249000000000001</v>
      </c>
      <c r="C32" s="268">
        <f>'Flex Select Prime Pricer'!H31</f>
        <v>104.69525</v>
      </c>
      <c r="D32" s="268">
        <f>'Flex Select Prime Pricer'!I31</f>
        <v>104.65625</v>
      </c>
      <c r="E32" s="269"/>
      <c r="F32" s="311"/>
      <c r="G32" s="316" t="s">
        <v>128</v>
      </c>
      <c r="H32" s="268">
        <v>0</v>
      </c>
      <c r="I32" s="268">
        <v>0</v>
      </c>
      <c r="J32" s="268">
        <v>0</v>
      </c>
      <c r="K32" s="268">
        <v>0</v>
      </c>
      <c r="L32" s="268">
        <v>0</v>
      </c>
      <c r="M32" s="268">
        <v>0</v>
      </c>
      <c r="N32" s="268">
        <v>0</v>
      </c>
      <c r="O32" s="268">
        <v>0</v>
      </c>
      <c r="P32" s="275"/>
      <c r="Q32" s="321" t="s">
        <v>55</v>
      </c>
      <c r="R32" s="321"/>
      <c r="S32" s="321"/>
      <c r="T32" s="321"/>
      <c r="U32" s="321"/>
      <c r="V32" s="321"/>
      <c r="W32" s="321"/>
      <c r="X32" s="322"/>
    </row>
    <row r="33" spans="2:24" ht="15" customHeight="1" x14ac:dyDescent="0.25">
      <c r="B33" s="267">
        <f>'Flex Select Prime Pricer'!A32-0.001</f>
        <v>10.374000000000001</v>
      </c>
      <c r="C33" s="268">
        <f>'Flex Select Prime Pricer'!H32</f>
        <v>104.8515</v>
      </c>
      <c r="D33" s="268">
        <f>'Flex Select Prime Pricer'!I32</f>
        <v>104.8125</v>
      </c>
      <c r="E33" s="269"/>
      <c r="F33" s="311"/>
      <c r="G33" s="316" t="s">
        <v>129</v>
      </c>
      <c r="H33" s="268">
        <v>0.25</v>
      </c>
      <c r="I33" s="268">
        <v>0.25</v>
      </c>
      <c r="J33" s="268">
        <v>0.25</v>
      </c>
      <c r="K33" s="268">
        <v>0.25</v>
      </c>
      <c r="L33" s="268">
        <v>0</v>
      </c>
      <c r="M33" s="268">
        <v>0</v>
      </c>
      <c r="N33" s="268">
        <v>0</v>
      </c>
      <c r="O33" s="268">
        <v>-0.5</v>
      </c>
      <c r="P33" s="275"/>
      <c r="Q33" s="323" t="s">
        <v>130</v>
      </c>
      <c r="R33" s="323"/>
      <c r="S33" s="323"/>
      <c r="T33" s="323"/>
      <c r="U33" s="323"/>
      <c r="V33" s="323"/>
      <c r="W33" s="323"/>
      <c r="X33" s="324"/>
    </row>
    <row r="34" spans="2:24" x14ac:dyDescent="0.25">
      <c r="B34" s="267">
        <f>'Flex Select Prime Pricer'!A33-0.001</f>
        <v>10.499000000000002</v>
      </c>
      <c r="C34" s="268">
        <f>'Flex Select Prime Pricer'!H33</f>
        <v>105.00775</v>
      </c>
      <c r="D34" s="268">
        <f>'Flex Select Prime Pricer'!I33</f>
        <v>104.96875</v>
      </c>
      <c r="E34" s="269"/>
      <c r="F34" s="311"/>
      <c r="G34" s="316" t="s">
        <v>131</v>
      </c>
      <c r="H34" s="268">
        <v>0.25</v>
      </c>
      <c r="I34" s="268">
        <v>0.25</v>
      </c>
      <c r="J34" s="268">
        <v>0.25</v>
      </c>
      <c r="K34" s="268">
        <v>0.25</v>
      </c>
      <c r="L34" s="268">
        <v>0</v>
      </c>
      <c r="M34" s="268">
        <v>0</v>
      </c>
      <c r="N34" s="268">
        <v>0</v>
      </c>
      <c r="O34" s="268">
        <v>-1.25</v>
      </c>
      <c r="P34" s="275"/>
      <c r="Q34" s="323" t="s">
        <v>61</v>
      </c>
      <c r="R34" s="323"/>
      <c r="S34" s="323"/>
      <c r="T34" s="323"/>
      <c r="U34" s="323"/>
      <c r="V34" s="323"/>
      <c r="W34" s="323"/>
      <c r="X34" s="324"/>
    </row>
    <row r="35" spans="2:24" x14ac:dyDescent="0.25">
      <c r="B35" s="267">
        <f>'Flex Select Prime Pricer'!A34-0.001</f>
        <v>10.624000000000002</v>
      </c>
      <c r="C35" s="268">
        <f>'Flex Select Prime Pricer'!H34</f>
        <v>105.164</v>
      </c>
      <c r="D35" s="268">
        <f>'Flex Select Prime Pricer'!I34</f>
        <v>105.125</v>
      </c>
      <c r="E35" s="275"/>
      <c r="F35" s="311"/>
      <c r="G35" s="316" t="s">
        <v>132</v>
      </c>
      <c r="H35" s="268">
        <v>0</v>
      </c>
      <c r="I35" s="268">
        <v>0</v>
      </c>
      <c r="J35" s="268">
        <v>0</v>
      </c>
      <c r="K35" s="268">
        <v>0</v>
      </c>
      <c r="L35" s="282">
        <v>-0.25</v>
      </c>
      <c r="M35" s="282">
        <v>-0.75</v>
      </c>
      <c r="N35" s="268">
        <v>-1</v>
      </c>
      <c r="O35" s="320" t="s">
        <v>18</v>
      </c>
      <c r="P35" s="275"/>
      <c r="Q35" s="309" t="s">
        <v>64</v>
      </c>
      <c r="R35" s="309"/>
      <c r="S35" s="309"/>
      <c r="T35" s="309"/>
      <c r="U35" s="309"/>
      <c r="V35" s="309"/>
      <c r="W35" s="309"/>
      <c r="X35" s="310"/>
    </row>
    <row r="36" spans="2:24" ht="15" customHeight="1" x14ac:dyDescent="0.25">
      <c r="B36" s="267">
        <f>'Flex Select Prime Pricer'!A35-0.001</f>
        <v>10.749000000000002</v>
      </c>
      <c r="C36" s="268">
        <f>'Flex Select Prime Pricer'!H35</f>
        <v>105.32025</v>
      </c>
      <c r="D36" s="268">
        <f>'Flex Select Prime Pricer'!I35</f>
        <v>105.28125</v>
      </c>
      <c r="E36" s="275"/>
      <c r="F36" s="311"/>
      <c r="G36" s="316" t="s">
        <v>133</v>
      </c>
      <c r="H36" s="282">
        <v>-0.125</v>
      </c>
      <c r="I36" s="282">
        <v>-0.25</v>
      </c>
      <c r="J36" s="282">
        <v>-0.25</v>
      </c>
      <c r="K36" s="282">
        <v>-0.375</v>
      </c>
      <c r="L36" s="282">
        <v>-0.5</v>
      </c>
      <c r="M36" s="268">
        <v>-0.875</v>
      </c>
      <c r="N36" s="317" t="s">
        <v>18</v>
      </c>
      <c r="O36" s="320" t="s">
        <v>18</v>
      </c>
      <c r="P36" s="275"/>
      <c r="Q36" s="325" t="s">
        <v>134</v>
      </c>
      <c r="R36" s="325"/>
      <c r="S36" s="325"/>
      <c r="T36" s="325"/>
      <c r="U36" s="325"/>
      <c r="V36" s="325"/>
      <c r="W36" s="325"/>
      <c r="X36" s="326"/>
    </row>
    <row r="37" spans="2:24" ht="16.149999999999999" customHeight="1" x14ac:dyDescent="0.25">
      <c r="B37" s="267">
        <f>'Flex Select Prime Pricer'!A36-0.001</f>
        <v>10.874000000000002</v>
      </c>
      <c r="C37" s="268">
        <f>'Flex Select Prime Pricer'!H36</f>
        <v>105.47450000000001</v>
      </c>
      <c r="D37" s="268">
        <f>'Flex Select Prime Pricer'!I36</f>
        <v>105.4375</v>
      </c>
      <c r="E37" s="275"/>
      <c r="F37" s="311"/>
      <c r="G37" s="316" t="s">
        <v>135</v>
      </c>
      <c r="H37" s="282">
        <v>-0.25</v>
      </c>
      <c r="I37" s="282">
        <v>-0.25</v>
      </c>
      <c r="J37" s="282">
        <v>-0.375</v>
      </c>
      <c r="K37" s="282">
        <v>-0.5</v>
      </c>
      <c r="L37" s="327">
        <v>-1</v>
      </c>
      <c r="M37" s="317" t="s">
        <v>18</v>
      </c>
      <c r="N37" s="317" t="s">
        <v>18</v>
      </c>
      <c r="O37" s="320" t="s">
        <v>18</v>
      </c>
      <c r="P37" s="275"/>
      <c r="Q37" s="328" t="s">
        <v>70</v>
      </c>
      <c r="R37" s="329"/>
      <c r="S37" s="329"/>
      <c r="T37" s="329"/>
      <c r="U37" s="329"/>
      <c r="V37" s="329"/>
      <c r="W37" s="329"/>
      <c r="X37" s="330"/>
    </row>
    <row r="38" spans="2:24" ht="16.149999999999999" customHeight="1" x14ac:dyDescent="0.25">
      <c r="B38" s="267">
        <f>'Flex Select Prime Pricer'!A37-0.001</f>
        <v>10.999000000000002</v>
      </c>
      <c r="C38" s="268">
        <f>'Flex Select Prime Pricer'!H37</f>
        <v>105.63075000000001</v>
      </c>
      <c r="D38" s="268">
        <f>'Flex Select Prime Pricer'!I37</f>
        <v>105.59375</v>
      </c>
      <c r="E38" s="275"/>
      <c r="F38" s="331" t="s">
        <v>136</v>
      </c>
      <c r="G38" s="316" t="s">
        <v>137</v>
      </c>
      <c r="H38" s="282">
        <v>-0.75</v>
      </c>
      <c r="I38" s="282">
        <v>-0.875</v>
      </c>
      <c r="J38" s="282">
        <v>-1</v>
      </c>
      <c r="K38" s="282">
        <v>-1.25</v>
      </c>
      <c r="L38" s="282" t="s">
        <v>18</v>
      </c>
      <c r="M38" s="282" t="s">
        <v>18</v>
      </c>
      <c r="N38" s="282" t="s">
        <v>18</v>
      </c>
      <c r="O38" s="282" t="s">
        <v>18</v>
      </c>
      <c r="P38" s="275"/>
      <c r="Q38" s="332"/>
      <c r="R38" s="333"/>
      <c r="S38" s="333"/>
      <c r="T38" s="333"/>
      <c r="U38" s="333"/>
      <c r="V38" s="333"/>
      <c r="W38" s="333"/>
      <c r="X38" s="334"/>
    </row>
    <row r="39" spans="2:24" ht="16.149999999999999" customHeight="1" x14ac:dyDescent="0.25">
      <c r="B39" s="267">
        <f>'Flex Select Prime Pricer'!A38-0.001</f>
        <v>11.124000000000001</v>
      </c>
      <c r="C39" s="268">
        <f>'Flex Select Prime Pricer'!H38</f>
        <v>105.78700000000001</v>
      </c>
      <c r="D39" s="268">
        <f>'Flex Select Prime Pricer'!I38</f>
        <v>105.75</v>
      </c>
      <c r="E39" s="275"/>
      <c r="F39" s="331"/>
      <c r="G39" s="316" t="s">
        <v>138</v>
      </c>
      <c r="H39" s="282">
        <v>-1.125</v>
      </c>
      <c r="I39" s="282">
        <v>-1.25</v>
      </c>
      <c r="J39" s="282">
        <v>-1.75</v>
      </c>
      <c r="K39" s="282" t="s">
        <v>18</v>
      </c>
      <c r="L39" s="282" t="s">
        <v>18</v>
      </c>
      <c r="M39" s="282" t="s">
        <v>18</v>
      </c>
      <c r="N39" s="282" t="s">
        <v>18</v>
      </c>
      <c r="O39" s="282" t="s">
        <v>18</v>
      </c>
      <c r="P39" s="275"/>
      <c r="Q39" s="332"/>
      <c r="R39" s="333"/>
      <c r="S39" s="333"/>
      <c r="T39" s="333"/>
      <c r="U39" s="333"/>
      <c r="V39" s="333"/>
      <c r="W39" s="333"/>
      <c r="X39" s="334"/>
    </row>
    <row r="40" spans="2:24" ht="16.149999999999999" customHeight="1" x14ac:dyDescent="0.25">
      <c r="B40" s="267">
        <f>'Flex Select Prime Pricer'!A39-0.001</f>
        <v>11.249000000000001</v>
      </c>
      <c r="C40" s="268">
        <f>'Flex Select Prime Pricer'!H39</f>
        <v>105.94300000000001</v>
      </c>
      <c r="D40" s="268">
        <f>'Flex Select Prime Pricer'!I39</f>
        <v>105.90600000000001</v>
      </c>
      <c r="E40" s="275"/>
      <c r="F40" s="331"/>
      <c r="G40" s="316" t="s">
        <v>139</v>
      </c>
      <c r="H40" s="282">
        <v>-1.75</v>
      </c>
      <c r="I40" s="282">
        <v>-2.25</v>
      </c>
      <c r="J40" s="282">
        <v>-2.75</v>
      </c>
      <c r="K40" s="282" t="s">
        <v>18</v>
      </c>
      <c r="L40" s="282" t="s">
        <v>18</v>
      </c>
      <c r="M40" s="282" t="s">
        <v>18</v>
      </c>
      <c r="N40" s="282" t="s">
        <v>18</v>
      </c>
      <c r="O40" s="282" t="s">
        <v>18</v>
      </c>
      <c r="P40" s="275"/>
      <c r="Q40" s="335"/>
      <c r="R40" s="336"/>
      <c r="S40" s="336"/>
      <c r="T40" s="336"/>
      <c r="U40" s="336"/>
      <c r="V40" s="336"/>
      <c r="W40" s="336"/>
      <c r="X40" s="337"/>
    </row>
    <row r="41" spans="2:24" ht="15" customHeight="1" x14ac:dyDescent="0.25">
      <c r="B41" s="267">
        <f>'Flex Select Prime Pricer'!A40-0.001</f>
        <v>11.374000000000001</v>
      </c>
      <c r="C41" s="268">
        <f>'Flex Select Prime Pricer'!H40</f>
        <v>106.099</v>
      </c>
      <c r="D41" s="268">
        <f>'Flex Select Prime Pricer'!I40</f>
        <v>106.062</v>
      </c>
      <c r="E41" s="275"/>
      <c r="F41" s="338" t="s">
        <v>140</v>
      </c>
      <c r="G41" s="316" t="s">
        <v>141</v>
      </c>
      <c r="H41" s="339">
        <v>-0.625</v>
      </c>
      <c r="I41" s="339">
        <v>-0.625</v>
      </c>
      <c r="J41" s="339">
        <v>-0.625</v>
      </c>
      <c r="K41" s="339">
        <v>-0.625</v>
      </c>
      <c r="L41" s="339">
        <v>-0.625</v>
      </c>
      <c r="M41" s="339">
        <v>-0.625</v>
      </c>
      <c r="N41" s="320" t="s">
        <v>18</v>
      </c>
      <c r="O41" s="320" t="s">
        <v>18</v>
      </c>
      <c r="P41" s="275"/>
      <c r="Q41" s="318" t="s">
        <v>142</v>
      </c>
      <c r="R41" s="318"/>
      <c r="S41" s="318"/>
      <c r="T41" s="318"/>
      <c r="U41" s="318"/>
      <c r="V41" s="318"/>
      <c r="W41" s="318"/>
      <c r="X41" s="319"/>
    </row>
    <row r="42" spans="2:24" x14ac:dyDescent="0.25">
      <c r="B42" s="267">
        <f>'Flex Select Prime Pricer'!A41-0.001</f>
        <v>11.499000000000001</v>
      </c>
      <c r="C42" s="268">
        <f>'Flex Select Prime Pricer'!H41</f>
        <v>106.25500000000001</v>
      </c>
      <c r="D42" s="268">
        <f>'Flex Select Prime Pricer'!I41</f>
        <v>106.218</v>
      </c>
      <c r="E42" s="275"/>
      <c r="F42" s="340"/>
      <c r="G42" s="316" t="s">
        <v>143</v>
      </c>
      <c r="H42" s="268">
        <v>-0.25</v>
      </c>
      <c r="I42" s="268">
        <v>-0.25</v>
      </c>
      <c r="J42" s="268">
        <v>-0.25</v>
      </c>
      <c r="K42" s="268">
        <v>-0.25</v>
      </c>
      <c r="L42" s="268">
        <v>-0.25</v>
      </c>
      <c r="M42" s="268">
        <v>-0.5</v>
      </c>
      <c r="N42" s="313">
        <v>-0.625</v>
      </c>
      <c r="O42" s="268">
        <v>-1</v>
      </c>
      <c r="P42" s="275"/>
      <c r="Q42" s="318" t="s">
        <v>144</v>
      </c>
      <c r="R42" s="318"/>
      <c r="S42" s="318"/>
      <c r="T42" s="318"/>
      <c r="U42" s="318"/>
      <c r="V42" s="318"/>
      <c r="W42" s="318"/>
      <c r="X42" s="319"/>
    </row>
    <row r="43" spans="2:24" x14ac:dyDescent="0.25">
      <c r="B43" s="267">
        <f>'Flex Select Prime Pricer'!A42-0.001</f>
        <v>11.624000000000001</v>
      </c>
      <c r="C43" s="268">
        <f>'Flex Select Prime Pricer'!H42</f>
        <v>106.413</v>
      </c>
      <c r="D43" s="268">
        <f>'Flex Select Prime Pricer'!I42</f>
        <v>106.374</v>
      </c>
      <c r="E43" s="275"/>
      <c r="F43" s="340"/>
      <c r="G43" s="316" t="s">
        <v>145</v>
      </c>
      <c r="H43" s="339">
        <v>-0.25</v>
      </c>
      <c r="I43" s="268">
        <v>-0.375</v>
      </c>
      <c r="J43" s="268">
        <v>-0.5</v>
      </c>
      <c r="K43" s="268">
        <v>-0.5</v>
      </c>
      <c r="L43" s="268">
        <v>-1</v>
      </c>
      <c r="M43" s="268">
        <v>-1.375</v>
      </c>
      <c r="N43" s="320" t="s">
        <v>18</v>
      </c>
      <c r="O43" s="320" t="s">
        <v>18</v>
      </c>
      <c r="P43" s="275"/>
      <c r="Q43" s="318" t="s">
        <v>146</v>
      </c>
      <c r="R43" s="318"/>
      <c r="S43" s="318"/>
      <c r="T43" s="318"/>
      <c r="U43" s="318"/>
      <c r="V43" s="318"/>
      <c r="W43" s="318"/>
      <c r="X43" s="319"/>
    </row>
    <row r="44" spans="2:24" x14ac:dyDescent="0.25">
      <c r="B44" s="267">
        <f>'Flex Select Prime Pricer'!A43-0.001</f>
        <v>11.749000000000001</v>
      </c>
      <c r="C44" s="268">
        <f>'Flex Select Prime Pricer'!H43</f>
        <v>106.569</v>
      </c>
      <c r="D44" s="268">
        <f>'Flex Select Prime Pricer'!I43</f>
        <v>106.53</v>
      </c>
      <c r="E44" s="275"/>
      <c r="F44" s="340"/>
      <c r="G44" s="316" t="s">
        <v>147</v>
      </c>
      <c r="H44" s="339">
        <v>-0.125</v>
      </c>
      <c r="I44" s="339">
        <v>-0.125</v>
      </c>
      <c r="J44" s="339">
        <v>-0.125</v>
      </c>
      <c r="K44" s="268">
        <v>-0.25</v>
      </c>
      <c r="L44" s="268">
        <v>-0.25</v>
      </c>
      <c r="M44" s="268">
        <v>-0.5</v>
      </c>
      <c r="N44" s="313">
        <v>-0.625</v>
      </c>
      <c r="O44" s="320" t="s">
        <v>18</v>
      </c>
      <c r="P44" s="275"/>
      <c r="Q44" s="318" t="s">
        <v>45</v>
      </c>
      <c r="R44" s="318"/>
      <c r="S44" s="318"/>
      <c r="T44" s="318"/>
      <c r="U44" s="318"/>
      <c r="V44" s="318"/>
      <c r="W44" s="318"/>
      <c r="X44" s="319"/>
    </row>
    <row r="45" spans="2:24" x14ac:dyDescent="0.25">
      <c r="B45" s="341">
        <f>'Flex Select Prime Pricer'!A44-0.001</f>
        <v>11.874000000000001</v>
      </c>
      <c r="C45" s="342">
        <f>'Flex Select Prime Pricer'!H44</f>
        <v>106.72500000000001</v>
      </c>
      <c r="D45" s="342">
        <f>'Flex Select Prime Pricer'!I44</f>
        <v>106.68600000000001</v>
      </c>
      <c r="E45" s="275"/>
      <c r="F45" s="340"/>
      <c r="G45" s="316" t="s">
        <v>148</v>
      </c>
      <c r="H45" s="268">
        <v>-0.25</v>
      </c>
      <c r="I45" s="268">
        <v>-0.25</v>
      </c>
      <c r="J45" s="268">
        <v>-0.25</v>
      </c>
      <c r="K45" s="268">
        <v>-0.375</v>
      </c>
      <c r="L45" s="268">
        <v>-0.5</v>
      </c>
      <c r="M45" s="268">
        <v>-0.625</v>
      </c>
      <c r="N45" s="268">
        <v>-1</v>
      </c>
      <c r="O45" s="320" t="s">
        <v>18</v>
      </c>
      <c r="P45" s="275"/>
      <c r="Q45" s="258" t="s">
        <v>149</v>
      </c>
      <c r="R45" s="258"/>
      <c r="S45" s="258"/>
      <c r="T45" s="258"/>
      <c r="U45" s="258"/>
      <c r="V45" s="258"/>
      <c r="W45" s="258"/>
      <c r="X45" s="343"/>
    </row>
    <row r="46" spans="2:24" ht="18" customHeight="1" x14ac:dyDescent="0.3">
      <c r="B46" s="344" t="s">
        <v>150</v>
      </c>
      <c r="C46" s="345"/>
      <c r="D46" s="346">
        <v>102</v>
      </c>
      <c r="E46" s="347">
        <v>98</v>
      </c>
      <c r="F46" s="340"/>
      <c r="G46" s="316" t="s">
        <v>151</v>
      </c>
      <c r="H46" s="268">
        <v>-0.5</v>
      </c>
      <c r="I46" s="268">
        <v>-0.5</v>
      </c>
      <c r="J46" s="268">
        <v>-0.5</v>
      </c>
      <c r="K46" s="268">
        <v>-0.5</v>
      </c>
      <c r="L46" s="268">
        <v>-0.5</v>
      </c>
      <c r="M46" s="268">
        <v>-0.375</v>
      </c>
      <c r="N46" s="348">
        <v>-1.5</v>
      </c>
      <c r="O46" s="320" t="s">
        <v>18</v>
      </c>
      <c r="P46" s="275"/>
      <c r="Q46" s="262"/>
      <c r="R46" s="264">
        <v>0.60000000000000009</v>
      </c>
      <c r="S46" s="264">
        <v>0.65000000000000013</v>
      </c>
      <c r="T46" s="264">
        <v>0.70000000000000018</v>
      </c>
      <c r="U46" s="264">
        <v>0.75000000000000022</v>
      </c>
      <c r="V46" s="264">
        <v>0.80000000000000027</v>
      </c>
      <c r="W46" s="264">
        <v>0.85</v>
      </c>
      <c r="X46" s="349">
        <v>0.9</v>
      </c>
    </row>
    <row r="47" spans="2:24" ht="18.600000000000001" customHeight="1" x14ac:dyDescent="0.25">
      <c r="B47" s="350"/>
      <c r="C47" s="351" t="s">
        <v>152</v>
      </c>
      <c r="D47" s="352" t="s">
        <v>153</v>
      </c>
      <c r="E47" s="352" t="s">
        <v>154</v>
      </c>
      <c r="F47" s="340"/>
      <c r="G47" s="316" t="s">
        <v>155</v>
      </c>
      <c r="H47" s="268">
        <v>-0.125</v>
      </c>
      <c r="I47" s="268">
        <v>-0.625</v>
      </c>
      <c r="J47" s="268">
        <v>-0.75</v>
      </c>
      <c r="K47" s="268">
        <v>-0.75</v>
      </c>
      <c r="L47" s="268">
        <v>-1</v>
      </c>
      <c r="M47" s="268">
        <v>-1.125</v>
      </c>
      <c r="N47" s="348">
        <v>-1.5</v>
      </c>
      <c r="O47" s="320" t="s">
        <v>18</v>
      </c>
      <c r="P47" s="275"/>
      <c r="Q47" s="353" t="s">
        <v>156</v>
      </c>
      <c r="R47" s="354">
        <v>-0.625</v>
      </c>
      <c r="S47" s="354">
        <v>-0.625</v>
      </c>
      <c r="T47" s="354">
        <v>-0.625</v>
      </c>
      <c r="U47" s="354">
        <v>-0.625</v>
      </c>
      <c r="V47" s="354">
        <v>-0.625</v>
      </c>
      <c r="W47" s="354">
        <v>-0.625</v>
      </c>
      <c r="X47" s="355">
        <v>-0.625</v>
      </c>
    </row>
    <row r="48" spans="2:24" ht="19.149999999999999" customHeight="1" x14ac:dyDescent="0.25">
      <c r="B48" s="356" t="s">
        <v>157</v>
      </c>
      <c r="C48" s="357" t="s">
        <v>158</v>
      </c>
      <c r="D48" s="281">
        <v>-1.25</v>
      </c>
      <c r="E48" s="281">
        <v>100</v>
      </c>
      <c r="F48" s="340"/>
      <c r="G48" s="316" t="s">
        <v>159</v>
      </c>
      <c r="H48" s="268">
        <v>-0.125</v>
      </c>
      <c r="I48" s="268">
        <v>-0.125</v>
      </c>
      <c r="J48" s="268">
        <v>-0.125</v>
      </c>
      <c r="K48" s="268">
        <v>-0.125</v>
      </c>
      <c r="L48" s="268">
        <v>-0.125</v>
      </c>
      <c r="M48" s="268">
        <v>-0.125</v>
      </c>
      <c r="N48" s="268">
        <v>-0.125</v>
      </c>
      <c r="O48" s="320" t="s">
        <v>18</v>
      </c>
      <c r="P48" s="275"/>
      <c r="Q48" s="353" t="s">
        <v>160</v>
      </c>
      <c r="R48" s="354">
        <v>-0.375</v>
      </c>
      <c r="S48" s="354">
        <v>-0.375</v>
      </c>
      <c r="T48" s="354">
        <v>-0.375</v>
      </c>
      <c r="U48" s="354">
        <v>-0.375</v>
      </c>
      <c r="V48" s="354">
        <v>-0.375</v>
      </c>
      <c r="W48" s="354">
        <v>-0.375</v>
      </c>
      <c r="X48" s="355">
        <v>-0.375</v>
      </c>
    </row>
    <row r="49" spans="2:31" ht="18.600000000000001" customHeight="1" x14ac:dyDescent="0.25">
      <c r="B49" s="356"/>
      <c r="C49" s="357">
        <v>12</v>
      </c>
      <c r="D49" s="281">
        <v>-0.75</v>
      </c>
      <c r="E49" s="281">
        <v>101</v>
      </c>
      <c r="F49" s="340"/>
      <c r="G49" s="316" t="s">
        <v>161</v>
      </c>
      <c r="H49" s="268">
        <v>-0.375</v>
      </c>
      <c r="I49" s="268">
        <v>-0.375</v>
      </c>
      <c r="J49" s="268">
        <v>-0.375</v>
      </c>
      <c r="K49" s="268">
        <v>-0.375</v>
      </c>
      <c r="L49" s="268">
        <v>-0.375</v>
      </c>
      <c r="M49" s="268">
        <v>-0.5</v>
      </c>
      <c r="N49" s="268">
        <v>-0.5</v>
      </c>
      <c r="O49" s="320" t="s">
        <v>18</v>
      </c>
      <c r="P49" s="275"/>
      <c r="Q49" s="353" t="s">
        <v>162</v>
      </c>
      <c r="R49" s="354">
        <v>-0.375</v>
      </c>
      <c r="S49" s="354">
        <v>-0.375</v>
      </c>
      <c r="T49" s="354">
        <v>-0.375</v>
      </c>
      <c r="U49" s="354">
        <v>-0.375</v>
      </c>
      <c r="V49" s="354">
        <v>-0.375</v>
      </c>
      <c r="W49" s="354">
        <v>-0.375</v>
      </c>
      <c r="X49" s="355">
        <v>-0.375</v>
      </c>
    </row>
    <row r="50" spans="2:31" ht="16.899999999999999" customHeight="1" x14ac:dyDescent="0.25">
      <c r="B50" s="356"/>
      <c r="C50" s="357">
        <v>24</v>
      </c>
      <c r="D50" s="281">
        <v>-0.5</v>
      </c>
      <c r="E50" s="281">
        <v>101.5</v>
      </c>
      <c r="F50" s="340"/>
      <c r="G50" s="316" t="s">
        <v>163</v>
      </c>
      <c r="H50" s="268">
        <v>-2.625</v>
      </c>
      <c r="I50" s="268">
        <v>-2.625</v>
      </c>
      <c r="J50" s="268">
        <v>-2.625</v>
      </c>
      <c r="K50" s="268">
        <v>-2.625</v>
      </c>
      <c r="L50" s="268">
        <v>-2.875</v>
      </c>
      <c r="M50" s="320" t="s">
        <v>18</v>
      </c>
      <c r="N50" s="320" t="s">
        <v>18</v>
      </c>
      <c r="O50" s="320" t="s">
        <v>18</v>
      </c>
      <c r="P50" s="275"/>
      <c r="Q50" s="353" t="s">
        <v>164</v>
      </c>
      <c r="R50" s="354">
        <v>-0.625</v>
      </c>
      <c r="S50" s="354">
        <v>-0.625</v>
      </c>
      <c r="T50" s="354">
        <v>-0.625</v>
      </c>
      <c r="U50" s="354">
        <v>-0.625</v>
      </c>
      <c r="V50" s="354">
        <v>-0.625</v>
      </c>
      <c r="W50" s="354">
        <v>-0.625</v>
      </c>
      <c r="X50" s="355">
        <v>-0.625</v>
      </c>
      <c r="Y50" s="358"/>
      <c r="Z50" s="359"/>
      <c r="AA50" s="359"/>
      <c r="AB50" s="359"/>
      <c r="AC50" s="359"/>
    </row>
    <row r="51" spans="2:31" x14ac:dyDescent="0.25">
      <c r="B51" s="356"/>
      <c r="C51" s="357">
        <v>36</v>
      </c>
      <c r="D51" s="281">
        <v>0</v>
      </c>
      <c r="E51" s="281">
        <v>102.5</v>
      </c>
      <c r="F51" s="340"/>
      <c r="G51" s="316" t="s">
        <v>165</v>
      </c>
      <c r="H51" s="268">
        <v>-1.25</v>
      </c>
      <c r="I51" s="268">
        <v>-1.25</v>
      </c>
      <c r="J51" s="268">
        <v>-1.5</v>
      </c>
      <c r="K51" s="268">
        <v>-1.75</v>
      </c>
      <c r="L51" s="268">
        <v>-2</v>
      </c>
      <c r="M51" s="320" t="s">
        <v>18</v>
      </c>
      <c r="N51" s="320" t="s">
        <v>18</v>
      </c>
      <c r="O51" s="320" t="s">
        <v>18</v>
      </c>
      <c r="P51" s="275"/>
      <c r="Q51" s="353" t="s">
        <v>166</v>
      </c>
      <c r="R51" s="354">
        <v>-0.25</v>
      </c>
      <c r="S51" s="354">
        <v>-0.25</v>
      </c>
      <c r="T51" s="354">
        <v>-0.375</v>
      </c>
      <c r="U51" s="354">
        <v>-0.625</v>
      </c>
      <c r="V51" s="354">
        <v>-0.625</v>
      </c>
      <c r="W51" s="354">
        <v>-0.625</v>
      </c>
      <c r="X51" s="355">
        <v>-0.625</v>
      </c>
      <c r="Y51" s="358"/>
      <c r="Z51" s="359"/>
      <c r="AA51" s="359"/>
      <c r="AB51" s="359"/>
      <c r="AC51" s="359"/>
      <c r="AD51" s="358"/>
      <c r="AE51" s="358"/>
    </row>
    <row r="52" spans="2:31" x14ac:dyDescent="0.25">
      <c r="B52" s="356"/>
      <c r="C52" s="357">
        <v>48</v>
      </c>
      <c r="D52" s="281">
        <v>0.25</v>
      </c>
      <c r="E52" s="281">
        <v>102.5</v>
      </c>
      <c r="F52" s="340"/>
      <c r="G52" s="316" t="s">
        <v>167</v>
      </c>
      <c r="H52" s="268">
        <v>-1.5</v>
      </c>
      <c r="I52" s="268">
        <v>-1.5</v>
      </c>
      <c r="J52" s="268">
        <v>-1.75</v>
      </c>
      <c r="K52" s="268">
        <v>-2</v>
      </c>
      <c r="L52" s="268">
        <v>-2.25</v>
      </c>
      <c r="M52" s="320" t="s">
        <v>18</v>
      </c>
      <c r="N52" s="320" t="s">
        <v>18</v>
      </c>
      <c r="O52" s="320" t="s">
        <v>18</v>
      </c>
      <c r="P52" s="275"/>
      <c r="Q52" s="353" t="s">
        <v>168</v>
      </c>
      <c r="R52" s="354">
        <v>-0.625</v>
      </c>
      <c r="S52" s="354">
        <v>-0.625</v>
      </c>
      <c r="T52" s="354">
        <v>-0.625</v>
      </c>
      <c r="U52" s="354">
        <v>-0.625</v>
      </c>
      <c r="V52" s="354">
        <v>-0.625</v>
      </c>
      <c r="W52" s="360" t="s">
        <v>18</v>
      </c>
      <c r="X52" s="361" t="s">
        <v>18</v>
      </c>
      <c r="Y52" s="358"/>
      <c r="Z52" s="359"/>
      <c r="AA52" s="359"/>
      <c r="AB52" s="362"/>
      <c r="AC52" s="362"/>
      <c r="AD52" s="362"/>
      <c r="AE52" s="362"/>
    </row>
    <row r="53" spans="2:31" x14ac:dyDescent="0.25">
      <c r="B53" s="356"/>
      <c r="C53" s="357">
        <v>60</v>
      </c>
      <c r="D53" s="281">
        <v>0.5</v>
      </c>
      <c r="E53" s="281">
        <v>102.5</v>
      </c>
      <c r="F53" s="340"/>
      <c r="G53" s="316" t="s">
        <v>169</v>
      </c>
      <c r="H53" s="268">
        <v>-1.875</v>
      </c>
      <c r="I53" s="268">
        <v>-1.875</v>
      </c>
      <c r="J53" s="268">
        <v>-1.875</v>
      </c>
      <c r="K53" s="268">
        <v>-2</v>
      </c>
      <c r="L53" s="268">
        <v>-2.25</v>
      </c>
      <c r="M53" s="268">
        <v>-2.5</v>
      </c>
      <c r="N53" s="320" t="s">
        <v>18</v>
      </c>
      <c r="O53" s="320" t="s">
        <v>18</v>
      </c>
      <c r="P53" s="275"/>
      <c r="Q53" s="353" t="s">
        <v>170</v>
      </c>
      <c r="R53" s="354">
        <v>-0.875</v>
      </c>
      <c r="S53" s="354">
        <v>-0.875</v>
      </c>
      <c r="T53" s="354">
        <v>-0.875</v>
      </c>
      <c r="U53" s="360" t="s">
        <v>18</v>
      </c>
      <c r="V53" s="363" t="s">
        <v>18</v>
      </c>
      <c r="W53" s="363" t="s">
        <v>18</v>
      </c>
      <c r="X53" s="361" t="s">
        <v>18</v>
      </c>
      <c r="Y53" s="358"/>
      <c r="Z53" s="359"/>
      <c r="AA53" s="359"/>
      <c r="AB53" s="359"/>
      <c r="AC53" s="359"/>
      <c r="AD53" s="359"/>
      <c r="AE53" s="359"/>
    </row>
    <row r="54" spans="2:31" x14ac:dyDescent="0.25">
      <c r="B54" s="356"/>
      <c r="C54" s="357" t="s">
        <v>171</v>
      </c>
      <c r="D54" s="364">
        <v>-0.5</v>
      </c>
      <c r="E54" s="281">
        <v>102.5</v>
      </c>
      <c r="F54" s="340"/>
      <c r="G54" s="316" t="s">
        <v>172</v>
      </c>
      <c r="H54" s="268">
        <v>-0.25</v>
      </c>
      <c r="I54" s="268">
        <v>-0.25</v>
      </c>
      <c r="J54" s="268">
        <v>-0.25</v>
      </c>
      <c r="K54" s="268">
        <v>-0.25</v>
      </c>
      <c r="L54" s="268">
        <v>-0.25</v>
      </c>
      <c r="M54" s="268">
        <v>-0.25</v>
      </c>
      <c r="N54" s="320" t="s">
        <v>18</v>
      </c>
      <c r="O54" s="320" t="s">
        <v>18</v>
      </c>
      <c r="P54" s="275"/>
      <c r="Q54" s="353" t="s">
        <v>173</v>
      </c>
      <c r="R54" s="354">
        <v>-1.125</v>
      </c>
      <c r="S54" s="360" t="s">
        <v>18</v>
      </c>
      <c r="T54" s="363" t="s">
        <v>18</v>
      </c>
      <c r="U54" s="363" t="s">
        <v>18</v>
      </c>
      <c r="V54" s="363" t="s">
        <v>18</v>
      </c>
      <c r="W54" s="363" t="s">
        <v>18</v>
      </c>
      <c r="X54" s="361" t="s">
        <v>18</v>
      </c>
    </row>
    <row r="55" spans="2:31" x14ac:dyDescent="0.25">
      <c r="B55" s="365" t="s">
        <v>174</v>
      </c>
      <c r="C55" s="366"/>
      <c r="D55" s="366"/>
      <c r="E55" s="262" t="s">
        <v>175</v>
      </c>
      <c r="F55" s="340"/>
      <c r="G55" s="316" t="s">
        <v>176</v>
      </c>
      <c r="H55" s="313">
        <v>-0.25</v>
      </c>
      <c r="I55" s="313">
        <v>-0.25</v>
      </c>
      <c r="J55" s="313">
        <v>-0.25</v>
      </c>
      <c r="K55" s="313">
        <v>-0.25</v>
      </c>
      <c r="L55" s="268">
        <v>-0.375</v>
      </c>
      <c r="M55" s="268">
        <v>-0.5</v>
      </c>
      <c r="N55" s="268">
        <v>-0.5</v>
      </c>
      <c r="O55" s="320" t="s">
        <v>18</v>
      </c>
      <c r="P55" s="275"/>
      <c r="Q55" s="357" t="s">
        <v>177</v>
      </c>
      <c r="R55" s="354">
        <v>-0.25</v>
      </c>
      <c r="S55" s="354">
        <v>-0.25</v>
      </c>
      <c r="T55" s="354">
        <v>-0.25</v>
      </c>
      <c r="U55" s="354">
        <v>-0.25</v>
      </c>
      <c r="V55" s="354">
        <v>-0.5</v>
      </c>
      <c r="W55" s="354">
        <v>-0.5</v>
      </c>
      <c r="X55" s="355">
        <v>-0.5</v>
      </c>
    </row>
    <row r="56" spans="2:31" ht="15" customHeight="1" x14ac:dyDescent="0.25">
      <c r="B56" s="367" t="s">
        <v>178</v>
      </c>
      <c r="C56" s="368" t="s">
        <v>179</v>
      </c>
      <c r="D56" s="369" t="s">
        <v>180</v>
      </c>
      <c r="E56" s="357">
        <f>'Flex Select Prime Pricer'!$B$3</f>
        <v>5.34</v>
      </c>
      <c r="F56" s="340"/>
      <c r="G56" s="316" t="s">
        <v>181</v>
      </c>
      <c r="H56" s="313">
        <v>-0.5</v>
      </c>
      <c r="I56" s="313">
        <v>-0.5</v>
      </c>
      <c r="J56" s="313">
        <v>-0.5</v>
      </c>
      <c r="K56" s="313">
        <v>-0.5</v>
      </c>
      <c r="L56" s="268">
        <v>-0.625</v>
      </c>
      <c r="M56" s="268">
        <v>-0.75</v>
      </c>
      <c r="N56" s="268">
        <v>-0.75</v>
      </c>
      <c r="O56" s="320" t="s">
        <v>18</v>
      </c>
      <c r="P56" s="275"/>
      <c r="Q56" s="357" t="s">
        <v>182</v>
      </c>
      <c r="R56" s="354">
        <v>-0.625</v>
      </c>
      <c r="S56" s="354">
        <v>-0.625</v>
      </c>
      <c r="T56" s="354">
        <v>-0.625</v>
      </c>
      <c r="U56" s="354">
        <v>-0.625</v>
      </c>
      <c r="V56" s="354">
        <v>-0.625</v>
      </c>
      <c r="W56" s="354">
        <v>-0.625</v>
      </c>
      <c r="X56" s="370" t="s">
        <v>18</v>
      </c>
    </row>
    <row r="57" spans="2:31" ht="15" customHeight="1" x14ac:dyDescent="0.25">
      <c r="B57" s="371" t="s">
        <v>183</v>
      </c>
      <c r="C57" s="372"/>
      <c r="D57" s="372"/>
      <c r="E57" s="372"/>
      <c r="F57" s="340"/>
      <c r="G57" s="373" t="s">
        <v>78</v>
      </c>
      <c r="H57" s="268">
        <v>-0.25</v>
      </c>
      <c r="I57" s="268">
        <v>-0.25</v>
      </c>
      <c r="J57" s="268">
        <v>-0.25</v>
      </c>
      <c r="K57" s="268">
        <v>-0.25</v>
      </c>
      <c r="L57" s="268">
        <v>-0.25</v>
      </c>
      <c r="M57" s="268">
        <v>-0.25</v>
      </c>
      <c r="N57" s="268">
        <v>-0.25</v>
      </c>
      <c r="O57" s="374">
        <v>-0.25</v>
      </c>
      <c r="P57" s="275"/>
      <c r="Q57" s="375" t="s">
        <v>184</v>
      </c>
      <c r="R57" s="376">
        <v>-0.375</v>
      </c>
      <c r="S57" s="376">
        <v>-0.375</v>
      </c>
      <c r="T57" s="376">
        <v>-0.375</v>
      </c>
      <c r="U57" s="376">
        <v>-0.375</v>
      </c>
      <c r="V57" s="376">
        <v>-0.375</v>
      </c>
      <c r="W57" s="376">
        <v>-0.375</v>
      </c>
      <c r="X57" s="377" t="s">
        <v>18</v>
      </c>
    </row>
    <row r="58" spans="2:31" ht="15" customHeight="1" x14ac:dyDescent="0.25">
      <c r="B58" s="378"/>
      <c r="C58" s="379"/>
      <c r="D58" s="380"/>
      <c r="E58" s="381"/>
      <c r="F58" s="382"/>
      <c r="G58" s="373" t="s">
        <v>185</v>
      </c>
      <c r="H58" s="268">
        <v>0</v>
      </c>
      <c r="I58" s="268">
        <v>0</v>
      </c>
      <c r="J58" s="268">
        <v>0</v>
      </c>
      <c r="K58" s="268">
        <v>0</v>
      </c>
      <c r="L58" s="268">
        <v>0</v>
      </c>
      <c r="M58" s="268">
        <v>0</v>
      </c>
      <c r="N58" s="268">
        <v>-0.25</v>
      </c>
      <c r="O58" s="268">
        <v>-0.25</v>
      </c>
      <c r="P58" s="275"/>
      <c r="Q58" s="383"/>
      <c r="R58" s="384"/>
      <c r="S58" s="384"/>
      <c r="T58" s="384"/>
      <c r="U58" s="384"/>
      <c r="V58" s="384"/>
      <c r="W58" s="384"/>
      <c r="X58" s="385"/>
    </row>
    <row r="59" spans="2:31" x14ac:dyDescent="0.25">
      <c r="B59" s="386"/>
      <c r="C59" s="246"/>
      <c r="D59" s="246"/>
      <c r="E59" s="387"/>
      <c r="F59" s="388" t="s">
        <v>186</v>
      </c>
      <c r="G59" s="389" t="s">
        <v>187</v>
      </c>
      <c r="H59" s="268">
        <v>-0.5</v>
      </c>
      <c r="I59" s="268">
        <v>-0.5</v>
      </c>
      <c r="J59" s="268">
        <v>-0.5</v>
      </c>
      <c r="K59" s="268">
        <v>-0.5</v>
      </c>
      <c r="L59" s="268">
        <v>-0.75</v>
      </c>
      <c r="M59" s="268">
        <v>-0.75</v>
      </c>
      <c r="N59" s="320" t="s">
        <v>18</v>
      </c>
      <c r="O59" s="320" t="s">
        <v>18</v>
      </c>
      <c r="P59" s="275"/>
      <c r="Q59" s="383"/>
      <c r="R59" s="384"/>
      <c r="S59" s="384"/>
      <c r="T59" s="384"/>
      <c r="U59" s="384"/>
      <c r="V59" s="384"/>
      <c r="W59" s="384"/>
      <c r="X59" s="385"/>
    </row>
    <row r="60" spans="2:31" x14ac:dyDescent="0.25">
      <c r="B60" s="390"/>
      <c r="C60" s="391"/>
      <c r="D60" s="391"/>
      <c r="E60" s="381"/>
      <c r="F60" s="392" t="s">
        <v>188</v>
      </c>
      <c r="G60" s="393" t="s">
        <v>189</v>
      </c>
      <c r="H60" s="342">
        <v>-0.25</v>
      </c>
      <c r="I60" s="342">
        <v>-0.25</v>
      </c>
      <c r="J60" s="342">
        <v>-0.25</v>
      </c>
      <c r="K60" s="342">
        <v>-0.25</v>
      </c>
      <c r="L60" s="342">
        <v>-0.25</v>
      </c>
      <c r="M60" s="342">
        <v>-0.25</v>
      </c>
      <c r="N60" s="374">
        <v>-0.25</v>
      </c>
      <c r="O60" s="374">
        <v>-0.25</v>
      </c>
      <c r="P60" s="275"/>
      <c r="Q60" s="383"/>
      <c r="R60" s="384"/>
      <c r="S60" s="384"/>
      <c r="T60" s="384"/>
      <c r="U60" s="384"/>
      <c r="V60" s="384"/>
      <c r="W60" s="384"/>
      <c r="X60" s="385"/>
    </row>
    <row r="61" spans="2:31" ht="16.5" thickBot="1" x14ac:dyDescent="0.3">
      <c r="B61" s="394"/>
      <c r="C61" s="395"/>
      <c r="D61" s="395"/>
      <c r="E61" s="396"/>
      <c r="F61" s="397" t="s">
        <v>190</v>
      </c>
      <c r="G61" s="397"/>
      <c r="H61" s="398"/>
      <c r="I61" s="397" t="s">
        <v>191</v>
      </c>
      <c r="J61" s="397"/>
      <c r="K61" s="397"/>
      <c r="L61" s="397"/>
      <c r="M61" s="397"/>
      <c r="N61" s="399" t="s">
        <v>192</v>
      </c>
      <c r="O61" s="400"/>
      <c r="P61" s="401"/>
      <c r="Q61" s="401"/>
      <c r="R61" s="401"/>
      <c r="S61" s="401"/>
      <c r="T61" s="401"/>
      <c r="U61" s="401"/>
      <c r="V61" s="401"/>
      <c r="W61" s="401"/>
      <c r="X61" s="402"/>
    </row>
    <row r="63" spans="2:31" x14ac:dyDescent="0.25">
      <c r="G63" s="403"/>
      <c r="H63" s="404"/>
      <c r="I63" s="404"/>
      <c r="J63" s="404"/>
      <c r="K63" s="404"/>
      <c r="L63" s="404"/>
      <c r="M63" s="404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6D290-01DF-4A46-A4F3-F05A8A9B7B66}">
  <sheetPr published="0" codeName="Sheet4">
    <tabColor rgb="FF00B0F0"/>
  </sheetPr>
  <dimension ref="A1:S44"/>
  <sheetViews>
    <sheetView workbookViewId="0">
      <selection activeCell="B6" sqref="B6:C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197"/>
      <c r="B1" t="s">
        <v>86</v>
      </c>
      <c r="M1" s="198"/>
    </row>
    <row r="3" spans="1:19" ht="15.75" thickBot="1" x14ac:dyDescent="0.3">
      <c r="A3" t="s">
        <v>175</v>
      </c>
      <c r="B3">
        <f>Control!$B$3</f>
        <v>5.34</v>
      </c>
    </row>
    <row r="4" spans="1:19" ht="15.75" thickBot="1" x14ac:dyDescent="0.3">
      <c r="A4" s="199"/>
      <c r="B4" s="200" t="s">
        <v>87</v>
      </c>
      <c r="C4" s="201"/>
      <c r="D4" s="203"/>
      <c r="E4" s="200" t="s">
        <v>88</v>
      </c>
      <c r="F4" s="202"/>
      <c r="G4" s="203"/>
      <c r="H4" s="200" t="s">
        <v>89</v>
      </c>
      <c r="I4" s="201"/>
      <c r="J4" s="202"/>
      <c r="L4" s="200" t="s">
        <v>91</v>
      </c>
      <c r="M4" s="202"/>
      <c r="P4" s="204"/>
      <c r="Q4" s="204"/>
      <c r="R4" s="204"/>
      <c r="S4" s="204"/>
    </row>
    <row r="5" spans="1:19" ht="18" thickBot="1" x14ac:dyDescent="0.3">
      <c r="A5" s="405" t="s">
        <v>4</v>
      </c>
      <c r="B5" s="205" t="s">
        <v>97</v>
      </c>
      <c r="C5" s="207" t="s">
        <v>98</v>
      </c>
      <c r="E5" s="208" t="s">
        <v>97</v>
      </c>
      <c r="F5" s="210" t="s">
        <v>98</v>
      </c>
      <c r="H5" s="205" t="s">
        <v>97</v>
      </c>
      <c r="I5" s="207" t="s">
        <v>98</v>
      </c>
      <c r="J5" s="207" t="s">
        <v>193</v>
      </c>
      <c r="L5" s="205" t="s">
        <v>97</v>
      </c>
      <c r="M5" s="207" t="s">
        <v>98</v>
      </c>
      <c r="P5" s="211"/>
      <c r="Q5" s="211"/>
      <c r="R5" s="211"/>
      <c r="S5" s="211"/>
    </row>
    <row r="6" spans="1:19" ht="16.5" thickBot="1" x14ac:dyDescent="0.3">
      <c r="A6" s="406">
        <v>7.1250000000000009</v>
      </c>
      <c r="B6" s="213">
        <v>99.135000000000005</v>
      </c>
      <c r="C6" s="215">
        <v>99</v>
      </c>
      <c r="E6" s="407"/>
      <c r="F6" s="408"/>
      <c r="H6" s="217">
        <f t="shared" ref="H6:I21" si="0">E6+B6</f>
        <v>99.135000000000005</v>
      </c>
      <c r="I6" s="218">
        <f t="shared" si="0"/>
        <v>99</v>
      </c>
      <c r="J6" s="219">
        <f>I6-H6</f>
        <v>-0.13500000000000512</v>
      </c>
      <c r="L6" s="220"/>
      <c r="M6" s="409"/>
    </row>
    <row r="7" spans="1:19" ht="16.5" thickBot="1" x14ac:dyDescent="0.3">
      <c r="A7" s="406">
        <v>7.2500000000000009</v>
      </c>
      <c r="B7" s="213">
        <v>99.51</v>
      </c>
      <c r="C7" s="215">
        <v>99.375</v>
      </c>
      <c r="E7" s="407"/>
      <c r="F7" s="408"/>
      <c r="H7" s="217">
        <f t="shared" si="0"/>
        <v>99.51</v>
      </c>
      <c r="I7" s="218">
        <f t="shared" si="0"/>
        <v>99.375</v>
      </c>
      <c r="J7" s="219">
        <f t="shared" ref="J7:J44" si="1">I7-H7</f>
        <v>-0.13500000000000512</v>
      </c>
      <c r="L7" s="217">
        <f>H7-H6</f>
        <v>0.375</v>
      </c>
      <c r="M7" s="219">
        <f>I7-I6</f>
        <v>0.375</v>
      </c>
    </row>
    <row r="8" spans="1:19" ht="16.5" thickBot="1" x14ac:dyDescent="0.3">
      <c r="A8" s="406">
        <v>7.3750000000000009</v>
      </c>
      <c r="B8" s="213">
        <v>99.822500000000005</v>
      </c>
      <c r="C8" s="215">
        <v>99.6875</v>
      </c>
      <c r="E8" s="407"/>
      <c r="F8" s="408"/>
      <c r="H8" s="217">
        <f t="shared" si="0"/>
        <v>99.822500000000005</v>
      </c>
      <c r="I8" s="218">
        <f t="shared" si="0"/>
        <v>99.6875</v>
      </c>
      <c r="J8" s="219">
        <f t="shared" si="1"/>
        <v>-0.13500000000000512</v>
      </c>
      <c r="L8" s="217">
        <f t="shared" ref="L8:M44" si="2">H8-H7</f>
        <v>0.3125</v>
      </c>
      <c r="M8" s="219">
        <f t="shared" si="2"/>
        <v>0.3125</v>
      </c>
    </row>
    <row r="9" spans="1:19" ht="16.5" thickBot="1" x14ac:dyDescent="0.3">
      <c r="A9" s="406">
        <v>7.5000000000000009</v>
      </c>
      <c r="B9" s="213">
        <v>100.13500000000001</v>
      </c>
      <c r="C9" s="215">
        <v>100</v>
      </c>
      <c r="E9" s="407"/>
      <c r="F9" s="408"/>
      <c r="H9" s="217">
        <f t="shared" si="0"/>
        <v>100.13500000000001</v>
      </c>
      <c r="I9" s="218">
        <f t="shared" si="0"/>
        <v>100</v>
      </c>
      <c r="J9" s="219">
        <f t="shared" si="1"/>
        <v>-0.13500000000000512</v>
      </c>
      <c r="L9" s="217">
        <f t="shared" si="2"/>
        <v>0.3125</v>
      </c>
      <c r="M9" s="219">
        <f t="shared" si="2"/>
        <v>0.3125</v>
      </c>
    </row>
    <row r="10" spans="1:19" ht="16.5" thickBot="1" x14ac:dyDescent="0.3">
      <c r="A10" s="406">
        <v>7.6250000000000009</v>
      </c>
      <c r="B10" s="213">
        <v>100.38500000000001</v>
      </c>
      <c r="C10" s="215">
        <v>100.25</v>
      </c>
      <c r="E10" s="407"/>
      <c r="F10" s="408"/>
      <c r="H10" s="217">
        <f t="shared" si="0"/>
        <v>100.38500000000001</v>
      </c>
      <c r="I10" s="218">
        <f t="shared" si="0"/>
        <v>100.25</v>
      </c>
      <c r="J10" s="219">
        <f t="shared" si="1"/>
        <v>-0.13500000000000512</v>
      </c>
      <c r="L10" s="217">
        <f t="shared" si="2"/>
        <v>0.25</v>
      </c>
      <c r="M10" s="219">
        <f t="shared" si="2"/>
        <v>0.25</v>
      </c>
    </row>
    <row r="11" spans="1:19" ht="16.5" thickBot="1" x14ac:dyDescent="0.3">
      <c r="A11" s="406">
        <v>7.75</v>
      </c>
      <c r="B11" s="213">
        <v>100.63500000000001</v>
      </c>
      <c r="C11" s="215">
        <v>100.5</v>
      </c>
      <c r="E11" s="407"/>
      <c r="F11" s="408"/>
      <c r="H11" s="217">
        <f t="shared" si="0"/>
        <v>100.63500000000001</v>
      </c>
      <c r="I11" s="218">
        <f t="shared" si="0"/>
        <v>100.5</v>
      </c>
      <c r="J11" s="219">
        <f t="shared" si="1"/>
        <v>-0.13500000000000512</v>
      </c>
      <c r="L11" s="217">
        <f t="shared" si="2"/>
        <v>0.25</v>
      </c>
      <c r="M11" s="219">
        <f t="shared" si="2"/>
        <v>0.25</v>
      </c>
    </row>
    <row r="12" spans="1:19" ht="16.5" thickBot="1" x14ac:dyDescent="0.3">
      <c r="A12" s="406">
        <v>7.875</v>
      </c>
      <c r="B12" s="213">
        <v>100.88500000000001</v>
      </c>
      <c r="C12" s="215">
        <v>100.75</v>
      </c>
      <c r="E12" s="407"/>
      <c r="F12" s="408"/>
      <c r="H12" s="217">
        <f t="shared" si="0"/>
        <v>100.88500000000001</v>
      </c>
      <c r="I12" s="218">
        <f t="shared" si="0"/>
        <v>100.75</v>
      </c>
      <c r="J12" s="219">
        <f t="shared" si="1"/>
        <v>-0.13500000000000512</v>
      </c>
      <c r="L12" s="217">
        <f t="shared" si="2"/>
        <v>0.25</v>
      </c>
      <c r="M12" s="219">
        <f t="shared" si="2"/>
        <v>0.25</v>
      </c>
    </row>
    <row r="13" spans="1:19" ht="16.5" thickBot="1" x14ac:dyDescent="0.3">
      <c r="A13" s="406">
        <v>8</v>
      </c>
      <c r="B13" s="213">
        <v>101.13500000000001</v>
      </c>
      <c r="C13" s="215">
        <v>101</v>
      </c>
      <c r="E13" s="407"/>
      <c r="F13" s="408"/>
      <c r="H13" s="217">
        <f t="shared" si="0"/>
        <v>101.13500000000001</v>
      </c>
      <c r="I13" s="218">
        <f t="shared" si="0"/>
        <v>101</v>
      </c>
      <c r="J13" s="219">
        <f t="shared" si="1"/>
        <v>-0.13500000000000512</v>
      </c>
      <c r="L13" s="217">
        <f t="shared" si="2"/>
        <v>0.25</v>
      </c>
      <c r="M13" s="219">
        <f t="shared" si="2"/>
        <v>0.25</v>
      </c>
    </row>
    <row r="14" spans="1:19" ht="16.5" thickBot="1" x14ac:dyDescent="0.3">
      <c r="A14" s="406">
        <v>8.125</v>
      </c>
      <c r="B14" s="213">
        <v>101.38500000000001</v>
      </c>
      <c r="C14" s="215">
        <v>101.25</v>
      </c>
      <c r="E14" s="407"/>
      <c r="F14" s="408"/>
      <c r="H14" s="217">
        <f t="shared" si="0"/>
        <v>101.38500000000001</v>
      </c>
      <c r="I14" s="218">
        <f t="shared" si="0"/>
        <v>101.25</v>
      </c>
      <c r="J14" s="219">
        <f t="shared" si="1"/>
        <v>-0.13500000000000512</v>
      </c>
      <c r="L14" s="217">
        <f t="shared" si="2"/>
        <v>0.25</v>
      </c>
      <c r="M14" s="219">
        <f t="shared" si="2"/>
        <v>0.25</v>
      </c>
    </row>
    <row r="15" spans="1:19" ht="16.5" thickBot="1" x14ac:dyDescent="0.3">
      <c r="A15" s="406">
        <v>8.25</v>
      </c>
      <c r="B15" s="213">
        <v>101.63500000000001</v>
      </c>
      <c r="C15" s="215">
        <v>101.5</v>
      </c>
      <c r="E15" s="407"/>
      <c r="F15" s="408"/>
      <c r="H15" s="217">
        <f t="shared" si="0"/>
        <v>101.63500000000001</v>
      </c>
      <c r="I15" s="218">
        <f t="shared" si="0"/>
        <v>101.5</v>
      </c>
      <c r="J15" s="219">
        <f t="shared" si="1"/>
        <v>-0.13500000000000512</v>
      </c>
      <c r="L15" s="217">
        <f t="shared" si="2"/>
        <v>0.25</v>
      </c>
      <c r="M15" s="219">
        <f t="shared" si="2"/>
        <v>0.25</v>
      </c>
    </row>
    <row r="16" spans="1:19" ht="16.5" thickBot="1" x14ac:dyDescent="0.3">
      <c r="A16" s="406">
        <v>8.375</v>
      </c>
      <c r="B16" s="213">
        <v>101.819</v>
      </c>
      <c r="C16" s="215">
        <v>101.75</v>
      </c>
      <c r="E16" s="407"/>
      <c r="F16" s="408"/>
      <c r="H16" s="217">
        <f t="shared" si="0"/>
        <v>101.819</v>
      </c>
      <c r="I16" s="218">
        <f t="shared" si="0"/>
        <v>101.75</v>
      </c>
      <c r="J16" s="219">
        <f t="shared" si="1"/>
        <v>-6.9000000000002615E-2</v>
      </c>
      <c r="L16" s="217">
        <f t="shared" si="2"/>
        <v>0.1839999999999975</v>
      </c>
      <c r="M16" s="219">
        <f t="shared" si="2"/>
        <v>0.25</v>
      </c>
    </row>
    <row r="17" spans="1:13" ht="16.5" thickBot="1" x14ac:dyDescent="0.3">
      <c r="A17" s="406">
        <v>8.5</v>
      </c>
      <c r="B17" s="213">
        <v>102.039</v>
      </c>
      <c r="C17" s="215">
        <v>102</v>
      </c>
      <c r="E17" s="407"/>
      <c r="F17" s="408"/>
      <c r="H17" s="217">
        <f t="shared" si="0"/>
        <v>102.039</v>
      </c>
      <c r="I17" s="218">
        <f t="shared" si="0"/>
        <v>102</v>
      </c>
      <c r="J17" s="219">
        <f t="shared" si="1"/>
        <v>-3.9000000000001478E-2</v>
      </c>
      <c r="L17" s="217">
        <f t="shared" si="2"/>
        <v>0.21999999999999886</v>
      </c>
      <c r="M17" s="219">
        <f t="shared" si="2"/>
        <v>0.25</v>
      </c>
    </row>
    <row r="18" spans="1:13" ht="16.5" thickBot="1" x14ac:dyDescent="0.3">
      <c r="A18" s="406">
        <v>8.625</v>
      </c>
      <c r="B18" s="213">
        <v>102.289</v>
      </c>
      <c r="C18" s="215">
        <v>102.25</v>
      </c>
      <c r="E18" s="407"/>
      <c r="F18" s="408"/>
      <c r="H18" s="217">
        <f t="shared" si="0"/>
        <v>102.289</v>
      </c>
      <c r="I18" s="218">
        <f t="shared" si="0"/>
        <v>102.25</v>
      </c>
      <c r="J18" s="219">
        <f t="shared" si="1"/>
        <v>-3.9000000000001478E-2</v>
      </c>
      <c r="L18" s="217">
        <f t="shared" si="2"/>
        <v>0.25</v>
      </c>
      <c r="M18" s="219">
        <f t="shared" si="2"/>
        <v>0.25</v>
      </c>
    </row>
    <row r="19" spans="1:13" ht="16.5" thickBot="1" x14ac:dyDescent="0.3">
      <c r="A19" s="406">
        <v>8.75</v>
      </c>
      <c r="B19" s="213">
        <v>102.539</v>
      </c>
      <c r="C19" s="215">
        <v>102.5</v>
      </c>
      <c r="E19" s="407"/>
      <c r="F19" s="408"/>
      <c r="H19" s="217">
        <f t="shared" si="0"/>
        <v>102.539</v>
      </c>
      <c r="I19" s="218">
        <f t="shared" si="0"/>
        <v>102.5</v>
      </c>
      <c r="J19" s="219">
        <f t="shared" si="1"/>
        <v>-3.9000000000001478E-2</v>
      </c>
      <c r="L19" s="217">
        <f t="shared" si="2"/>
        <v>0.25</v>
      </c>
      <c r="M19" s="219">
        <f t="shared" si="2"/>
        <v>0.25</v>
      </c>
    </row>
    <row r="20" spans="1:13" ht="16.5" thickBot="1" x14ac:dyDescent="0.3">
      <c r="A20" s="406">
        <v>8.8750000000000018</v>
      </c>
      <c r="B20" s="213">
        <v>102.789</v>
      </c>
      <c r="C20" s="215">
        <v>102.75</v>
      </c>
      <c r="E20" s="407"/>
      <c r="F20" s="408"/>
      <c r="H20" s="217">
        <f t="shared" si="0"/>
        <v>102.789</v>
      </c>
      <c r="I20" s="218">
        <f t="shared" si="0"/>
        <v>102.75</v>
      </c>
      <c r="J20" s="219">
        <f t="shared" si="1"/>
        <v>-3.9000000000001478E-2</v>
      </c>
      <c r="L20" s="217">
        <f t="shared" si="2"/>
        <v>0.25</v>
      </c>
      <c r="M20" s="219">
        <f t="shared" si="2"/>
        <v>0.25</v>
      </c>
    </row>
    <row r="21" spans="1:13" ht="16.5" thickBot="1" x14ac:dyDescent="0.3">
      <c r="A21" s="406">
        <v>9</v>
      </c>
      <c r="B21" s="213">
        <v>103.039</v>
      </c>
      <c r="C21" s="215">
        <v>103</v>
      </c>
      <c r="E21" s="407"/>
      <c r="F21" s="408"/>
      <c r="H21" s="217">
        <f t="shared" si="0"/>
        <v>103.039</v>
      </c>
      <c r="I21" s="218">
        <f t="shared" si="0"/>
        <v>103</v>
      </c>
      <c r="J21" s="219">
        <f t="shared" si="1"/>
        <v>-3.9000000000001478E-2</v>
      </c>
      <c r="L21" s="217">
        <f t="shared" si="2"/>
        <v>0.25</v>
      </c>
      <c r="M21" s="219">
        <f t="shared" si="2"/>
        <v>0.25</v>
      </c>
    </row>
    <row r="22" spans="1:13" ht="16.5" thickBot="1" x14ac:dyDescent="0.3">
      <c r="A22" s="406">
        <v>9.125</v>
      </c>
      <c r="B22" s="213">
        <v>103.2265</v>
      </c>
      <c r="C22" s="215">
        <v>103.1875</v>
      </c>
      <c r="E22" s="407"/>
      <c r="F22" s="408"/>
      <c r="H22" s="217">
        <f t="shared" ref="H22:I59" si="3">E22+B22</f>
        <v>103.2265</v>
      </c>
      <c r="I22" s="218">
        <f t="shared" si="3"/>
        <v>103.1875</v>
      </c>
      <c r="J22" s="219">
        <f t="shared" si="1"/>
        <v>-3.9000000000001478E-2</v>
      </c>
      <c r="L22" s="217">
        <f t="shared" si="2"/>
        <v>0.1875</v>
      </c>
      <c r="M22" s="219">
        <f t="shared" si="2"/>
        <v>0.1875</v>
      </c>
    </row>
    <row r="23" spans="1:13" ht="16.5" thickBot="1" x14ac:dyDescent="0.3">
      <c r="A23" s="406">
        <v>9.25</v>
      </c>
      <c r="B23" s="213">
        <v>103.414</v>
      </c>
      <c r="C23" s="215">
        <v>103.375</v>
      </c>
      <c r="E23" s="407"/>
      <c r="F23" s="408"/>
      <c r="H23" s="217">
        <f t="shared" si="3"/>
        <v>103.414</v>
      </c>
      <c r="I23" s="218">
        <f t="shared" si="3"/>
        <v>103.375</v>
      </c>
      <c r="J23" s="219">
        <f t="shared" si="1"/>
        <v>-3.9000000000001478E-2</v>
      </c>
      <c r="L23" s="217">
        <f t="shared" si="2"/>
        <v>0.1875</v>
      </c>
      <c r="M23" s="219">
        <f t="shared" si="2"/>
        <v>0.1875</v>
      </c>
    </row>
    <row r="24" spans="1:13" ht="16.5" thickBot="1" x14ac:dyDescent="0.3">
      <c r="A24" s="406">
        <v>9.375</v>
      </c>
      <c r="B24" s="213">
        <v>103.6015</v>
      </c>
      <c r="C24" s="215">
        <v>103.5625</v>
      </c>
      <c r="E24" s="407"/>
      <c r="F24" s="408"/>
      <c r="H24" s="217">
        <f t="shared" si="3"/>
        <v>103.6015</v>
      </c>
      <c r="I24" s="218">
        <f t="shared" si="3"/>
        <v>103.5625</v>
      </c>
      <c r="J24" s="219">
        <f t="shared" si="1"/>
        <v>-3.9000000000001478E-2</v>
      </c>
      <c r="L24" s="217">
        <f t="shared" si="2"/>
        <v>0.1875</v>
      </c>
      <c r="M24" s="219">
        <f t="shared" si="2"/>
        <v>0.1875</v>
      </c>
    </row>
    <row r="25" spans="1:13" ht="16.5" thickBot="1" x14ac:dyDescent="0.3">
      <c r="A25" s="406">
        <v>9.5</v>
      </c>
      <c r="B25" s="213">
        <v>103.75775</v>
      </c>
      <c r="C25" s="215">
        <v>103.71875</v>
      </c>
      <c r="E25" s="407"/>
      <c r="F25" s="408"/>
      <c r="H25" s="217">
        <f t="shared" si="3"/>
        <v>103.75775</v>
      </c>
      <c r="I25" s="218">
        <f t="shared" si="3"/>
        <v>103.71875</v>
      </c>
      <c r="J25" s="219">
        <f t="shared" si="1"/>
        <v>-3.9000000000001478E-2</v>
      </c>
      <c r="L25" s="217">
        <f t="shared" si="2"/>
        <v>0.15625</v>
      </c>
      <c r="M25" s="219">
        <f t="shared" si="2"/>
        <v>0.15625</v>
      </c>
    </row>
    <row r="26" spans="1:13" ht="16.5" thickBot="1" x14ac:dyDescent="0.3">
      <c r="A26" s="406">
        <v>9.625</v>
      </c>
      <c r="B26" s="213">
        <v>103.914</v>
      </c>
      <c r="C26" s="215">
        <v>103.875</v>
      </c>
      <c r="E26" s="407"/>
      <c r="F26" s="408"/>
      <c r="H26" s="217">
        <f t="shared" si="3"/>
        <v>103.914</v>
      </c>
      <c r="I26" s="218">
        <f t="shared" si="3"/>
        <v>103.875</v>
      </c>
      <c r="J26" s="219">
        <f t="shared" si="1"/>
        <v>-3.9000000000001478E-2</v>
      </c>
      <c r="L26" s="217">
        <f t="shared" si="2"/>
        <v>0.15625</v>
      </c>
      <c r="M26" s="219">
        <f t="shared" si="2"/>
        <v>0.15625</v>
      </c>
    </row>
    <row r="27" spans="1:13" ht="16.5" thickBot="1" x14ac:dyDescent="0.3">
      <c r="A27" s="406">
        <v>9.75</v>
      </c>
      <c r="B27" s="213">
        <v>104.07025</v>
      </c>
      <c r="C27" s="215">
        <v>104.03125</v>
      </c>
      <c r="E27" s="407"/>
      <c r="F27" s="408"/>
      <c r="H27" s="217">
        <f t="shared" si="3"/>
        <v>104.07025</v>
      </c>
      <c r="I27" s="218">
        <f t="shared" si="3"/>
        <v>104.03125</v>
      </c>
      <c r="J27" s="219">
        <f t="shared" si="1"/>
        <v>-3.9000000000001478E-2</v>
      </c>
      <c r="L27" s="217">
        <f t="shared" si="2"/>
        <v>0.15625</v>
      </c>
      <c r="M27" s="219">
        <f t="shared" si="2"/>
        <v>0.15625</v>
      </c>
    </row>
    <row r="28" spans="1:13" ht="16.5" thickBot="1" x14ac:dyDescent="0.3">
      <c r="A28" s="406">
        <v>9.875</v>
      </c>
      <c r="B28" s="213">
        <v>104.2265</v>
      </c>
      <c r="C28" s="215">
        <v>104.1875</v>
      </c>
      <c r="E28" s="407"/>
      <c r="F28" s="408"/>
      <c r="H28" s="217">
        <f t="shared" si="3"/>
        <v>104.2265</v>
      </c>
      <c r="I28" s="218">
        <f t="shared" si="3"/>
        <v>104.1875</v>
      </c>
      <c r="J28" s="219">
        <f t="shared" si="1"/>
        <v>-3.9000000000001478E-2</v>
      </c>
      <c r="L28" s="217">
        <f t="shared" si="2"/>
        <v>0.15625</v>
      </c>
      <c r="M28" s="219">
        <f t="shared" si="2"/>
        <v>0.15625</v>
      </c>
    </row>
    <row r="29" spans="1:13" ht="16.5" thickBot="1" x14ac:dyDescent="0.3">
      <c r="A29" s="406">
        <v>10</v>
      </c>
      <c r="B29" s="213">
        <v>104.38275</v>
      </c>
      <c r="C29" s="215">
        <v>104.34375</v>
      </c>
      <c r="E29" s="407"/>
      <c r="F29" s="408"/>
      <c r="H29" s="217">
        <f t="shared" si="3"/>
        <v>104.38275</v>
      </c>
      <c r="I29" s="218">
        <f t="shared" si="3"/>
        <v>104.34375</v>
      </c>
      <c r="J29" s="219">
        <f t="shared" si="1"/>
        <v>-3.9000000000001478E-2</v>
      </c>
      <c r="L29" s="217">
        <f t="shared" si="2"/>
        <v>0.15625</v>
      </c>
      <c r="M29" s="219">
        <f t="shared" si="2"/>
        <v>0.15625</v>
      </c>
    </row>
    <row r="30" spans="1:13" ht="16.5" thickBot="1" x14ac:dyDescent="0.3">
      <c r="A30" s="406">
        <v>10.125</v>
      </c>
      <c r="B30" s="213">
        <v>104.539</v>
      </c>
      <c r="C30" s="215">
        <v>104.5</v>
      </c>
      <c r="E30" s="407"/>
      <c r="F30" s="408"/>
      <c r="H30" s="217">
        <f t="shared" si="3"/>
        <v>104.539</v>
      </c>
      <c r="I30" s="218">
        <f t="shared" si="3"/>
        <v>104.5</v>
      </c>
      <c r="J30" s="219">
        <f t="shared" si="1"/>
        <v>-3.9000000000001478E-2</v>
      </c>
      <c r="L30" s="217">
        <f t="shared" si="2"/>
        <v>0.15625</v>
      </c>
      <c r="M30" s="219">
        <f t="shared" si="2"/>
        <v>0.15625</v>
      </c>
    </row>
    <row r="31" spans="1:13" ht="16.5" thickBot="1" x14ac:dyDescent="0.3">
      <c r="A31" s="406">
        <v>10.25</v>
      </c>
      <c r="B31" s="213">
        <v>104.69525</v>
      </c>
      <c r="C31" s="215">
        <v>104.65625</v>
      </c>
      <c r="E31" s="407"/>
      <c r="F31" s="408"/>
      <c r="H31" s="217">
        <f t="shared" si="3"/>
        <v>104.69525</v>
      </c>
      <c r="I31" s="218">
        <f t="shared" si="3"/>
        <v>104.65625</v>
      </c>
      <c r="J31" s="219">
        <f t="shared" si="1"/>
        <v>-3.9000000000001478E-2</v>
      </c>
      <c r="L31" s="217">
        <f t="shared" si="2"/>
        <v>0.15625</v>
      </c>
      <c r="M31" s="219">
        <f t="shared" si="2"/>
        <v>0.15625</v>
      </c>
    </row>
    <row r="32" spans="1:13" ht="16.5" thickBot="1" x14ac:dyDescent="0.3">
      <c r="A32" s="406">
        <v>10.375</v>
      </c>
      <c r="B32" s="213">
        <v>104.8515</v>
      </c>
      <c r="C32" s="215">
        <v>104.8125</v>
      </c>
      <c r="E32" s="407"/>
      <c r="F32" s="408"/>
      <c r="H32" s="217">
        <f t="shared" si="3"/>
        <v>104.8515</v>
      </c>
      <c r="I32" s="218">
        <f t="shared" si="3"/>
        <v>104.8125</v>
      </c>
      <c r="J32" s="219">
        <f t="shared" si="1"/>
        <v>-3.9000000000001478E-2</v>
      </c>
      <c r="L32" s="217">
        <f t="shared" si="2"/>
        <v>0.15625</v>
      </c>
      <c r="M32" s="219">
        <f t="shared" si="2"/>
        <v>0.15625</v>
      </c>
    </row>
    <row r="33" spans="1:13" ht="16.5" thickBot="1" x14ac:dyDescent="0.3">
      <c r="A33" s="406">
        <v>10.500000000000002</v>
      </c>
      <c r="B33" s="213">
        <v>105.00775</v>
      </c>
      <c r="C33" s="215">
        <v>104.96875</v>
      </c>
      <c r="E33" s="407"/>
      <c r="F33" s="408"/>
      <c r="H33" s="217">
        <f t="shared" si="3"/>
        <v>105.00775</v>
      </c>
      <c r="I33" s="218">
        <f t="shared" si="3"/>
        <v>104.96875</v>
      </c>
      <c r="J33" s="219">
        <f t="shared" si="1"/>
        <v>-3.9000000000001478E-2</v>
      </c>
      <c r="L33" s="217">
        <f t="shared" si="2"/>
        <v>0.15625</v>
      </c>
      <c r="M33" s="219">
        <f t="shared" si="2"/>
        <v>0.15625</v>
      </c>
    </row>
    <row r="34" spans="1:13" ht="16.5" thickBot="1" x14ac:dyDescent="0.3">
      <c r="A34" s="406">
        <v>10.625000000000002</v>
      </c>
      <c r="B34" s="213">
        <v>105.164</v>
      </c>
      <c r="C34" s="215">
        <v>105.125</v>
      </c>
      <c r="E34" s="407"/>
      <c r="F34" s="408"/>
      <c r="H34" s="217">
        <f t="shared" si="3"/>
        <v>105.164</v>
      </c>
      <c r="I34" s="218">
        <f t="shared" si="3"/>
        <v>105.125</v>
      </c>
      <c r="J34" s="219">
        <f t="shared" si="1"/>
        <v>-3.9000000000001478E-2</v>
      </c>
      <c r="L34" s="217">
        <f t="shared" si="2"/>
        <v>0.15625</v>
      </c>
      <c r="M34" s="219">
        <f t="shared" si="2"/>
        <v>0.15625</v>
      </c>
    </row>
    <row r="35" spans="1:13" ht="16.5" thickBot="1" x14ac:dyDescent="0.3">
      <c r="A35" s="406">
        <v>10.750000000000002</v>
      </c>
      <c r="B35" s="213">
        <v>105.32025</v>
      </c>
      <c r="C35" s="215">
        <v>105.28125</v>
      </c>
      <c r="E35" s="407"/>
      <c r="F35" s="408"/>
      <c r="H35" s="217">
        <f t="shared" si="3"/>
        <v>105.32025</v>
      </c>
      <c r="I35" s="218">
        <f t="shared" si="3"/>
        <v>105.28125</v>
      </c>
      <c r="J35" s="219">
        <f t="shared" si="1"/>
        <v>-3.9000000000001478E-2</v>
      </c>
      <c r="L35" s="217">
        <f t="shared" si="2"/>
        <v>0.15625</v>
      </c>
      <c r="M35" s="219">
        <f t="shared" si="2"/>
        <v>0.15625</v>
      </c>
    </row>
    <row r="36" spans="1:13" ht="16.5" thickBot="1" x14ac:dyDescent="0.3">
      <c r="A36" s="406">
        <v>10.875000000000002</v>
      </c>
      <c r="B36" s="213">
        <v>105.47450000000001</v>
      </c>
      <c r="C36" s="215">
        <v>105.4375</v>
      </c>
      <c r="E36" s="407"/>
      <c r="F36" s="408"/>
      <c r="H36" s="217">
        <f t="shared" si="3"/>
        <v>105.47450000000001</v>
      </c>
      <c r="I36" s="218">
        <f t="shared" si="3"/>
        <v>105.4375</v>
      </c>
      <c r="J36" s="219">
        <f t="shared" si="1"/>
        <v>-3.7000000000006139E-2</v>
      </c>
      <c r="L36" s="217">
        <f t="shared" si="2"/>
        <v>0.15425000000000466</v>
      </c>
      <c r="M36" s="219">
        <f t="shared" si="2"/>
        <v>0.15625</v>
      </c>
    </row>
    <row r="37" spans="1:13" ht="16.5" thickBot="1" x14ac:dyDescent="0.3">
      <c r="A37" s="406">
        <v>11.000000000000002</v>
      </c>
      <c r="B37" s="213">
        <v>105.63075000000001</v>
      </c>
      <c r="C37" s="215">
        <v>105.59375</v>
      </c>
      <c r="E37" s="407"/>
      <c r="F37" s="408"/>
      <c r="H37" s="217">
        <f t="shared" si="3"/>
        <v>105.63075000000001</v>
      </c>
      <c r="I37" s="218">
        <f t="shared" si="3"/>
        <v>105.59375</v>
      </c>
      <c r="J37" s="219">
        <f t="shared" si="1"/>
        <v>-3.7000000000006139E-2</v>
      </c>
      <c r="L37" s="217">
        <f t="shared" si="2"/>
        <v>0.15625</v>
      </c>
      <c r="M37" s="219">
        <f t="shared" si="2"/>
        <v>0.15625</v>
      </c>
    </row>
    <row r="38" spans="1:13" ht="16.5" thickBot="1" x14ac:dyDescent="0.3">
      <c r="A38" s="406">
        <v>11.125</v>
      </c>
      <c r="B38" s="213">
        <v>105.78700000000001</v>
      </c>
      <c r="C38" s="215">
        <v>105.75</v>
      </c>
      <c r="E38" s="407"/>
      <c r="F38" s="408"/>
      <c r="H38" s="217">
        <f t="shared" si="3"/>
        <v>105.78700000000001</v>
      </c>
      <c r="I38" s="218">
        <f t="shared" si="3"/>
        <v>105.75</v>
      </c>
      <c r="J38" s="219">
        <f t="shared" si="1"/>
        <v>-3.7000000000006139E-2</v>
      </c>
      <c r="L38" s="217">
        <f t="shared" si="2"/>
        <v>0.15625</v>
      </c>
      <c r="M38" s="219">
        <f t="shared" si="2"/>
        <v>0.15625</v>
      </c>
    </row>
    <row r="39" spans="1:13" ht="16.5" thickBot="1" x14ac:dyDescent="0.3">
      <c r="A39" s="406">
        <v>11.25</v>
      </c>
      <c r="B39" s="213">
        <v>105.94300000000001</v>
      </c>
      <c r="C39" s="215">
        <v>105.90600000000001</v>
      </c>
      <c r="E39" s="407"/>
      <c r="F39" s="408"/>
      <c r="H39" s="217">
        <f t="shared" si="3"/>
        <v>105.94300000000001</v>
      </c>
      <c r="I39" s="218">
        <f t="shared" si="3"/>
        <v>105.90600000000001</v>
      </c>
      <c r="J39" s="219">
        <f t="shared" si="1"/>
        <v>-3.7000000000006139E-2</v>
      </c>
      <c r="L39" s="217">
        <f t="shared" si="2"/>
        <v>0.15600000000000591</v>
      </c>
      <c r="M39" s="219">
        <f t="shared" si="2"/>
        <v>0.15600000000000591</v>
      </c>
    </row>
    <row r="40" spans="1:13" ht="16.5" thickBot="1" x14ac:dyDescent="0.3">
      <c r="A40" s="406">
        <v>11.375</v>
      </c>
      <c r="B40" s="213">
        <v>106.099</v>
      </c>
      <c r="C40" s="215">
        <v>106.062</v>
      </c>
      <c r="E40" s="407"/>
      <c r="F40" s="408"/>
      <c r="H40" s="217">
        <f t="shared" si="3"/>
        <v>106.099</v>
      </c>
      <c r="I40" s="218">
        <f t="shared" si="3"/>
        <v>106.062</v>
      </c>
      <c r="J40" s="219">
        <f t="shared" si="1"/>
        <v>-3.7000000000006139E-2</v>
      </c>
      <c r="L40" s="217">
        <f t="shared" si="2"/>
        <v>0.1559999999999917</v>
      </c>
      <c r="M40" s="219">
        <f t="shared" si="2"/>
        <v>0.1559999999999917</v>
      </c>
    </row>
    <row r="41" spans="1:13" ht="16.5" thickBot="1" x14ac:dyDescent="0.3">
      <c r="A41" s="406">
        <v>11.5</v>
      </c>
      <c r="B41" s="213">
        <v>106.25500000000001</v>
      </c>
      <c r="C41" s="215">
        <v>106.218</v>
      </c>
      <c r="E41" s="407"/>
      <c r="F41" s="408"/>
      <c r="H41" s="217">
        <f t="shared" si="3"/>
        <v>106.25500000000001</v>
      </c>
      <c r="I41" s="218">
        <f t="shared" si="3"/>
        <v>106.218</v>
      </c>
      <c r="J41" s="219">
        <f t="shared" si="1"/>
        <v>-3.7000000000006139E-2</v>
      </c>
      <c r="L41" s="217">
        <f t="shared" si="2"/>
        <v>0.15600000000000591</v>
      </c>
      <c r="M41" s="219">
        <f t="shared" si="2"/>
        <v>0.15600000000000591</v>
      </c>
    </row>
    <row r="42" spans="1:13" ht="16.5" thickBot="1" x14ac:dyDescent="0.3">
      <c r="A42" s="406">
        <v>11.625</v>
      </c>
      <c r="B42" s="213">
        <v>106.413</v>
      </c>
      <c r="C42" s="215">
        <v>106.374</v>
      </c>
      <c r="E42" s="407"/>
      <c r="F42" s="408"/>
      <c r="H42" s="217">
        <f t="shared" si="3"/>
        <v>106.413</v>
      </c>
      <c r="I42" s="218">
        <f t="shared" si="3"/>
        <v>106.374</v>
      </c>
      <c r="J42" s="219">
        <f t="shared" si="1"/>
        <v>-3.9000000000001478E-2</v>
      </c>
      <c r="L42" s="217">
        <f t="shared" si="2"/>
        <v>0.15799999999998704</v>
      </c>
      <c r="M42" s="219">
        <f t="shared" si="2"/>
        <v>0.1559999999999917</v>
      </c>
    </row>
    <row r="43" spans="1:13" ht="16.5" thickBot="1" x14ac:dyDescent="0.3">
      <c r="A43" s="406">
        <v>11.75</v>
      </c>
      <c r="B43" s="213">
        <v>106.569</v>
      </c>
      <c r="C43" s="215">
        <v>106.53</v>
      </c>
      <c r="E43" s="407"/>
      <c r="F43" s="408"/>
      <c r="H43" s="217">
        <f t="shared" si="3"/>
        <v>106.569</v>
      </c>
      <c r="I43" s="218">
        <f t="shared" si="3"/>
        <v>106.53</v>
      </c>
      <c r="J43" s="219">
        <f t="shared" si="1"/>
        <v>-3.9000000000001478E-2</v>
      </c>
      <c r="L43" s="217">
        <f t="shared" si="2"/>
        <v>0.15600000000000591</v>
      </c>
      <c r="M43" s="219">
        <f t="shared" si="2"/>
        <v>0.15600000000000591</v>
      </c>
    </row>
    <row r="44" spans="1:13" ht="16.5" thickBot="1" x14ac:dyDescent="0.3">
      <c r="A44" s="410">
        <v>11.875</v>
      </c>
      <c r="B44" s="223">
        <v>106.72500000000001</v>
      </c>
      <c r="C44" s="225">
        <v>106.68600000000001</v>
      </c>
      <c r="E44" s="407"/>
      <c r="F44" s="408"/>
      <c r="H44" s="217">
        <f t="shared" si="3"/>
        <v>106.72500000000001</v>
      </c>
      <c r="I44" s="218">
        <f t="shared" si="3"/>
        <v>106.68600000000001</v>
      </c>
      <c r="J44" s="219">
        <f t="shared" si="1"/>
        <v>-3.9000000000001478E-2</v>
      </c>
      <c r="L44" s="217">
        <f t="shared" si="2"/>
        <v>0.15600000000000591</v>
      </c>
      <c r="M44" s="219">
        <f t="shared" si="2"/>
        <v>0.15600000000000591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3AA2A-C71E-40DC-ACC9-D88BA83C1E00}">
  <sheetPr published="0" codeName="Sheet5">
    <tabColor rgb="FF0070C0"/>
    <pageSetUpPr fitToPage="1"/>
  </sheetPr>
  <dimension ref="B1:Y57"/>
  <sheetViews>
    <sheetView topLeftCell="A29" zoomScaleNormal="100" workbookViewId="0">
      <selection activeCell="N22" sqref="N22:Q22"/>
    </sheetView>
  </sheetViews>
  <sheetFormatPr defaultColWidth="8.85546875" defaultRowHeight="14.25" x14ac:dyDescent="0.2"/>
  <cols>
    <col min="1" max="1" width="2.5703125" style="413" customWidth="1"/>
    <col min="2" max="2" width="21.7109375" style="411" customWidth="1"/>
    <col min="3" max="3" width="16" style="411" bestFit="1" customWidth="1"/>
    <col min="4" max="4" width="12.5703125" style="411" customWidth="1"/>
    <col min="5" max="5" width="2.85546875" style="413" customWidth="1"/>
    <col min="6" max="6" width="8.85546875" style="413"/>
    <col min="7" max="8" width="8.85546875" style="413" customWidth="1"/>
    <col min="9" max="9" width="38" style="413" customWidth="1"/>
    <col min="10" max="12" width="8.85546875" style="413"/>
    <col min="13" max="13" width="11" style="413" customWidth="1"/>
    <col min="14" max="14" width="8.85546875" style="413"/>
    <col min="15" max="15" width="10" style="413" customWidth="1"/>
    <col min="16" max="16" width="10.42578125" style="413" customWidth="1"/>
    <col min="17" max="17" width="0.85546875" style="413" customWidth="1"/>
    <col min="18" max="18" width="24.28515625" style="413" customWidth="1"/>
    <col min="19" max="19" width="8.85546875" style="413"/>
    <col min="20" max="20" width="9.7109375" style="413" customWidth="1"/>
    <col min="21" max="21" width="11" style="413" customWidth="1"/>
    <col min="22" max="16384" width="8.85546875" style="413"/>
  </cols>
  <sheetData>
    <row r="1" spans="2:24" ht="14.45" customHeight="1" thickBot="1" x14ac:dyDescent="0.25">
      <c r="C1" s="412"/>
      <c r="D1" s="412"/>
      <c r="G1" s="414"/>
      <c r="H1" s="414"/>
      <c r="I1" s="414"/>
      <c r="J1" s="414"/>
      <c r="K1" s="414"/>
      <c r="L1" s="414"/>
      <c r="M1" s="414"/>
      <c r="N1" s="414"/>
      <c r="O1" s="414"/>
      <c r="P1" s="414"/>
    </row>
    <row r="2" spans="2:24" ht="14.45" customHeight="1" x14ac:dyDescent="0.2">
      <c r="B2" s="415" t="s">
        <v>0</v>
      </c>
      <c r="C2" s="416"/>
      <c r="D2" s="416"/>
      <c r="E2" s="417"/>
      <c r="F2" s="418" t="s">
        <v>194</v>
      </c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7"/>
      <c r="R2" s="419"/>
      <c r="S2" s="419"/>
      <c r="T2" s="419"/>
      <c r="U2" s="419"/>
      <c r="V2" s="419"/>
      <c r="W2" s="419"/>
      <c r="X2" s="420"/>
    </row>
    <row r="3" spans="2:24" ht="15" customHeight="1" x14ac:dyDescent="0.25">
      <c r="B3" s="421"/>
      <c r="C3" s="422"/>
      <c r="D3" s="422"/>
      <c r="E3" s="423"/>
      <c r="F3" s="424"/>
      <c r="G3" s="424"/>
      <c r="H3" s="424"/>
      <c r="I3" s="424"/>
      <c r="J3" s="424"/>
      <c r="K3" s="424"/>
      <c r="L3" s="424"/>
      <c r="M3" s="424"/>
      <c r="N3" s="424"/>
      <c r="O3" s="424"/>
      <c r="P3" s="424"/>
      <c r="Q3" s="425"/>
      <c r="T3"/>
      <c r="X3" s="426"/>
    </row>
    <row r="4" spans="2:24" ht="14.45" customHeight="1" x14ac:dyDescent="0.25">
      <c r="B4" s="427" t="s">
        <v>195</v>
      </c>
      <c r="C4" s="428"/>
      <c r="D4" s="429">
        <f>Control!$B$1</f>
        <v>45278</v>
      </c>
      <c r="E4" s="425"/>
      <c r="F4" s="424"/>
      <c r="G4" s="424"/>
      <c r="H4" s="424"/>
      <c r="I4" s="424"/>
      <c r="J4" s="424"/>
      <c r="K4" s="424"/>
      <c r="L4" s="424"/>
      <c r="M4" s="424"/>
      <c r="N4" s="424"/>
      <c r="O4" s="424"/>
      <c r="P4" s="424"/>
      <c r="Q4" s="425"/>
      <c r="X4" s="426"/>
    </row>
    <row r="5" spans="2:24" ht="15" customHeight="1" x14ac:dyDescent="0.25">
      <c r="B5" s="430" t="s">
        <v>196</v>
      </c>
      <c r="C5" s="431"/>
      <c r="D5" s="432"/>
      <c r="E5" s="433" t="s">
        <v>197</v>
      </c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4"/>
      <c r="S5" s="434"/>
      <c r="T5" s="434"/>
      <c r="U5" s="434"/>
      <c r="V5" s="434"/>
      <c r="W5" s="434"/>
      <c r="X5" s="435"/>
    </row>
    <row r="6" spans="2:24" ht="15.75" x14ac:dyDescent="0.2">
      <c r="B6" s="436" t="s">
        <v>4</v>
      </c>
      <c r="C6" s="437" t="s">
        <v>97</v>
      </c>
      <c r="D6" s="437" t="s">
        <v>98</v>
      </c>
      <c r="E6" s="425"/>
      <c r="F6" s="438" t="s">
        <v>198</v>
      </c>
      <c r="G6" s="438"/>
      <c r="H6" s="439"/>
      <c r="I6" s="439"/>
      <c r="J6" s="440" t="s">
        <v>199</v>
      </c>
      <c r="K6" s="441">
        <v>0.55000000000000004</v>
      </c>
      <c r="L6" s="441">
        <v>0.6</v>
      </c>
      <c r="M6" s="441">
        <v>0.65</v>
      </c>
      <c r="N6" s="441">
        <v>0.70000000000000018</v>
      </c>
      <c r="O6" s="441">
        <v>0.75000000000000022</v>
      </c>
      <c r="P6" s="441">
        <v>0.80000000000000027</v>
      </c>
      <c r="Q6" s="425"/>
      <c r="R6" s="442"/>
      <c r="S6" s="442"/>
      <c r="T6" s="442"/>
      <c r="U6" s="442"/>
      <c r="V6" s="442"/>
      <c r="W6" s="442"/>
      <c r="X6" s="443"/>
    </row>
    <row r="7" spans="2:24" ht="15.6" customHeight="1" x14ac:dyDescent="0.25">
      <c r="B7" s="444">
        <f>'Flex SP DSCR_MU Pricer'!A6-0.001</f>
        <v>6.9989999999999997</v>
      </c>
      <c r="C7" s="445" t="str">
        <f>'Flex SP DSCR_MU Pricer'!H6</f>
        <v>NA</v>
      </c>
      <c r="D7" s="445">
        <f>'Flex SP DSCR_MU Pricer'!I6</f>
        <v>99.308300000000003</v>
      </c>
      <c r="E7" s="446"/>
      <c r="F7" s="447" t="s">
        <v>200</v>
      </c>
      <c r="G7" s="448"/>
      <c r="H7" s="449" t="s">
        <v>103</v>
      </c>
      <c r="I7" s="450"/>
      <c r="J7" s="451">
        <v>1</v>
      </c>
      <c r="K7" s="452">
        <v>0.875</v>
      </c>
      <c r="L7" s="452">
        <v>0.75</v>
      </c>
      <c r="M7" s="452">
        <v>0.375</v>
      </c>
      <c r="N7" s="452">
        <v>0.25</v>
      </c>
      <c r="O7" s="452">
        <v>-0.625</v>
      </c>
      <c r="P7" s="453">
        <v>-1.5</v>
      </c>
      <c r="Q7" s="454"/>
      <c r="R7" s="434" t="s">
        <v>120</v>
      </c>
      <c r="S7" s="434"/>
      <c r="T7" s="434"/>
      <c r="U7" s="434"/>
      <c r="V7" s="434"/>
      <c r="W7" s="434"/>
      <c r="X7" s="435"/>
    </row>
    <row r="8" spans="2:24" ht="15.75" x14ac:dyDescent="0.25">
      <c r="B8" s="444">
        <f>'Flex SP DSCR_MU Pricer'!A7-0.001</f>
        <v>7.1239999999999997</v>
      </c>
      <c r="C8" s="445" t="str">
        <f>'Flex SP DSCR_MU Pricer'!H7</f>
        <v>NA</v>
      </c>
      <c r="D8" s="445">
        <f>'Flex SP DSCR_MU Pricer'!I7</f>
        <v>100.0583</v>
      </c>
      <c r="E8" s="454"/>
      <c r="F8" s="447"/>
      <c r="G8" s="448"/>
      <c r="H8" s="449" t="s">
        <v>22</v>
      </c>
      <c r="I8" s="450"/>
      <c r="J8" s="451">
        <v>0.875</v>
      </c>
      <c r="K8" s="452">
        <v>0.75</v>
      </c>
      <c r="L8" s="452">
        <v>0.625</v>
      </c>
      <c r="M8" s="452">
        <v>0.25</v>
      </c>
      <c r="N8" s="452">
        <v>0.125</v>
      </c>
      <c r="O8" s="452">
        <v>-0.75</v>
      </c>
      <c r="P8" s="452">
        <v>-1.875</v>
      </c>
      <c r="Q8" s="454"/>
      <c r="R8" s="434" t="s">
        <v>47</v>
      </c>
      <c r="S8" s="434"/>
      <c r="T8" s="434"/>
      <c r="U8" s="434"/>
      <c r="V8" s="434"/>
      <c r="W8" s="434"/>
      <c r="X8" s="435"/>
    </row>
    <row r="9" spans="2:24" ht="15.6" customHeight="1" x14ac:dyDescent="0.25">
      <c r="B9" s="444">
        <f>'Flex SP DSCR_MU Pricer'!A8-0.001</f>
        <v>7.2489999999999997</v>
      </c>
      <c r="C9" s="445" t="str">
        <f>'Flex SP DSCR_MU Pricer'!H8</f>
        <v>NA</v>
      </c>
      <c r="D9" s="445">
        <f>'Flex SP DSCR_MU Pricer'!I8</f>
        <v>100.4333</v>
      </c>
      <c r="E9" s="454"/>
      <c r="F9" s="447"/>
      <c r="G9" s="448"/>
      <c r="H9" s="449" t="s">
        <v>24</v>
      </c>
      <c r="I9" s="450"/>
      <c r="J9" s="451">
        <v>0.75</v>
      </c>
      <c r="K9" s="452">
        <v>0.625</v>
      </c>
      <c r="L9" s="452">
        <v>0.5</v>
      </c>
      <c r="M9" s="452">
        <v>0</v>
      </c>
      <c r="N9" s="452">
        <v>-0.125</v>
      </c>
      <c r="O9" s="452">
        <v>-0.875</v>
      </c>
      <c r="P9" s="452">
        <v>-2</v>
      </c>
      <c r="Q9" s="455"/>
      <c r="R9" s="434" t="s">
        <v>201</v>
      </c>
      <c r="S9" s="434"/>
      <c r="T9" s="434"/>
      <c r="U9" s="434"/>
      <c r="V9" s="434"/>
      <c r="W9" s="434"/>
      <c r="X9" s="435"/>
    </row>
    <row r="10" spans="2:24" ht="15.75" x14ac:dyDescent="0.25">
      <c r="B10" s="444">
        <f>'Flex SP DSCR_MU Pricer'!A9-0.001</f>
        <v>7.3739999999999997</v>
      </c>
      <c r="C10" s="445" t="str">
        <f>'Flex SP DSCR_MU Pricer'!H9</f>
        <v>NA</v>
      </c>
      <c r="D10" s="445">
        <f>'Flex SP DSCR_MU Pricer'!I9</f>
        <v>100.8083</v>
      </c>
      <c r="E10" s="454"/>
      <c r="F10" s="447"/>
      <c r="G10" s="448"/>
      <c r="H10" s="456" t="s">
        <v>202</v>
      </c>
      <c r="I10" s="457"/>
      <c r="J10" s="451">
        <v>0.375</v>
      </c>
      <c r="K10" s="452">
        <v>0.125</v>
      </c>
      <c r="L10" s="452">
        <v>-0.125</v>
      </c>
      <c r="M10" s="452">
        <v>-0.625</v>
      </c>
      <c r="N10" s="452">
        <v>-0.875</v>
      </c>
      <c r="O10" s="452">
        <v>-2.375</v>
      </c>
      <c r="P10" s="458" t="s">
        <v>18</v>
      </c>
      <c r="Q10" s="454"/>
      <c r="R10" s="434" t="s">
        <v>203</v>
      </c>
      <c r="S10" s="434"/>
      <c r="T10" s="434"/>
      <c r="U10" s="434"/>
      <c r="V10" s="434"/>
      <c r="W10" s="434"/>
      <c r="X10" s="435"/>
    </row>
    <row r="11" spans="2:24" ht="15.75" x14ac:dyDescent="0.25">
      <c r="B11" s="444">
        <f>'Flex SP DSCR_MU Pricer'!A10-0.001</f>
        <v>7.4989999999999997</v>
      </c>
      <c r="C11" s="445" t="str">
        <f>'Flex SP DSCR_MU Pricer'!H10</f>
        <v>NA</v>
      </c>
      <c r="D11" s="445">
        <f>'Flex SP DSCR_MU Pricer'!I10</f>
        <v>101.1208</v>
      </c>
      <c r="E11" s="446"/>
      <c r="F11" s="447"/>
      <c r="G11" s="448"/>
      <c r="H11" s="449" t="s">
        <v>28</v>
      </c>
      <c r="I11" s="450"/>
      <c r="J11" s="451">
        <v>-0.125</v>
      </c>
      <c r="K11" s="452">
        <v>-0.375</v>
      </c>
      <c r="L11" s="452">
        <v>-0.5</v>
      </c>
      <c r="M11" s="452">
        <v>-1.75</v>
      </c>
      <c r="N11" s="452">
        <v>-2.5</v>
      </c>
      <c r="O11" s="452">
        <v>-2.875</v>
      </c>
      <c r="P11" s="459" t="s">
        <v>18</v>
      </c>
      <c r="Q11" s="454"/>
      <c r="R11" s="434" t="s">
        <v>52</v>
      </c>
      <c r="S11" s="434"/>
      <c r="T11" s="434"/>
      <c r="U11" s="434"/>
      <c r="V11" s="434"/>
      <c r="W11" s="434"/>
      <c r="X11" s="435"/>
    </row>
    <row r="12" spans="2:24" ht="15.75" x14ac:dyDescent="0.25">
      <c r="B12" s="444">
        <f>'Flex SP DSCR_MU Pricer'!A11-0.001</f>
        <v>7.6239999999999997</v>
      </c>
      <c r="C12" s="445" t="str">
        <f>'Flex SP DSCR_MU Pricer'!H11</f>
        <v>NA</v>
      </c>
      <c r="D12" s="445">
        <f>'Flex SP DSCR_MU Pricer'!I11</f>
        <v>101.4333</v>
      </c>
      <c r="E12" s="454"/>
      <c r="F12" s="447"/>
      <c r="G12" s="448"/>
      <c r="H12" s="449" t="s">
        <v>30</v>
      </c>
      <c r="I12" s="450"/>
      <c r="J12" s="451">
        <v>-0.25</v>
      </c>
      <c r="K12" s="452">
        <v>-0.625</v>
      </c>
      <c r="L12" s="452">
        <v>-1</v>
      </c>
      <c r="M12" s="452">
        <v>-2.25</v>
      </c>
      <c r="N12" s="452">
        <v>-3.125</v>
      </c>
      <c r="O12" s="460" t="s">
        <v>18</v>
      </c>
      <c r="P12" s="459" t="s">
        <v>18</v>
      </c>
      <c r="Q12" s="454"/>
      <c r="R12" s="461" t="s">
        <v>55</v>
      </c>
      <c r="S12" s="461"/>
      <c r="T12" s="461"/>
      <c r="U12" s="461"/>
      <c r="V12" s="461"/>
      <c r="W12" s="461"/>
      <c r="X12" s="462"/>
    </row>
    <row r="13" spans="2:24" ht="15.75" x14ac:dyDescent="0.25">
      <c r="B13" s="444">
        <f>'Flex SP DSCR_MU Pricer'!A12-0.001</f>
        <v>7.7489999999999997</v>
      </c>
      <c r="C13" s="445" t="str">
        <f>'Flex SP DSCR_MU Pricer'!H12</f>
        <v>NA</v>
      </c>
      <c r="D13" s="445">
        <f>'Flex SP DSCR_MU Pricer'!I12</f>
        <v>101.7458</v>
      </c>
      <c r="E13" s="454"/>
      <c r="F13" s="447"/>
      <c r="G13" s="448"/>
      <c r="H13" s="449" t="s">
        <v>108</v>
      </c>
      <c r="I13" s="450"/>
      <c r="J13" s="463">
        <v>-2.25</v>
      </c>
      <c r="K13" s="464">
        <v>-2.625</v>
      </c>
      <c r="L13" s="464">
        <v>-3.25</v>
      </c>
      <c r="M13" s="464">
        <v>-4.125</v>
      </c>
      <c r="N13" s="460" t="s">
        <v>18</v>
      </c>
      <c r="O13" s="465" t="s">
        <v>18</v>
      </c>
      <c r="P13" s="459" t="s">
        <v>18</v>
      </c>
      <c r="Q13" s="454"/>
      <c r="R13" s="434" t="s">
        <v>130</v>
      </c>
      <c r="S13" s="434"/>
      <c r="T13" s="434"/>
      <c r="U13" s="434"/>
      <c r="V13" s="434"/>
      <c r="W13" s="434"/>
      <c r="X13" s="435"/>
    </row>
    <row r="14" spans="2:24" ht="15" x14ac:dyDescent="0.2">
      <c r="B14" s="444">
        <f>'Flex SP DSCR_MU Pricer'!A13-0.001</f>
        <v>7.8739999999999997</v>
      </c>
      <c r="C14" s="445" t="str">
        <f>'Flex SP DSCR_MU Pricer'!H13</f>
        <v>NA</v>
      </c>
      <c r="D14" s="445">
        <f>'Flex SP DSCR_MU Pricer'!I13</f>
        <v>101.9333</v>
      </c>
      <c r="E14" s="454"/>
      <c r="F14" s="447"/>
      <c r="G14" s="448"/>
      <c r="H14" s="449" t="s">
        <v>204</v>
      </c>
      <c r="I14" s="450"/>
      <c r="J14" s="466" t="s">
        <v>18</v>
      </c>
      <c r="K14" s="459" t="s">
        <v>18</v>
      </c>
      <c r="L14" s="459" t="s">
        <v>18</v>
      </c>
      <c r="M14" s="459" t="s">
        <v>18</v>
      </c>
      <c r="N14" s="459" t="s">
        <v>18</v>
      </c>
      <c r="O14" s="459" t="s">
        <v>18</v>
      </c>
      <c r="P14" s="459" t="s">
        <v>18</v>
      </c>
      <c r="Q14" s="454"/>
      <c r="R14" s="434" t="s">
        <v>61</v>
      </c>
      <c r="S14" s="434"/>
      <c r="T14" s="434"/>
      <c r="U14" s="434"/>
      <c r="V14" s="434"/>
      <c r="W14" s="434"/>
      <c r="X14" s="435"/>
    </row>
    <row r="15" spans="2:24" ht="15" x14ac:dyDescent="0.2">
      <c r="B15" s="444">
        <f>'Flex SP DSCR_MU Pricer'!A14-0.001</f>
        <v>7.9989999999999997</v>
      </c>
      <c r="C15" s="445" t="str">
        <f>'Flex SP DSCR_MU Pricer'!H14</f>
        <v>NA</v>
      </c>
      <c r="D15" s="445">
        <f>'Flex SP DSCR_MU Pricer'!I14</f>
        <v>102.2145</v>
      </c>
      <c r="E15" s="454"/>
      <c r="F15" s="447"/>
      <c r="G15" s="448"/>
      <c r="H15" s="456" t="s">
        <v>205</v>
      </c>
      <c r="I15" s="457"/>
      <c r="J15" s="466" t="s">
        <v>18</v>
      </c>
      <c r="K15" s="459" t="s">
        <v>18</v>
      </c>
      <c r="L15" s="459" t="s">
        <v>18</v>
      </c>
      <c r="M15" s="459" t="s">
        <v>18</v>
      </c>
      <c r="N15" s="459" t="s">
        <v>18</v>
      </c>
      <c r="O15" s="459" t="s">
        <v>18</v>
      </c>
      <c r="P15" s="459" t="s">
        <v>18</v>
      </c>
      <c r="Q15" s="454"/>
      <c r="R15" s="461" t="s">
        <v>64</v>
      </c>
      <c r="S15" s="461"/>
      <c r="T15" s="461"/>
      <c r="U15" s="461"/>
      <c r="V15" s="461"/>
      <c r="W15" s="461"/>
      <c r="X15" s="462"/>
    </row>
    <row r="16" spans="2:24" ht="15" customHeight="1" x14ac:dyDescent="0.2">
      <c r="B16" s="444">
        <f>'Flex SP DSCR_MU Pricer'!A15-0.001</f>
        <v>8.1240000000000006</v>
      </c>
      <c r="C16" s="445" t="str">
        <f>'Flex SP DSCR_MU Pricer'!H15</f>
        <v>NA</v>
      </c>
      <c r="D16" s="445">
        <f>'Flex SP DSCR_MU Pricer'!I15</f>
        <v>102.3708</v>
      </c>
      <c r="E16" s="454"/>
      <c r="F16" s="467"/>
      <c r="G16" s="467"/>
      <c r="H16" s="438"/>
      <c r="I16" s="438"/>
      <c r="J16" s="468" t="s">
        <v>199</v>
      </c>
      <c r="K16" s="469">
        <v>0.55000000000000004</v>
      </c>
      <c r="L16" s="469">
        <v>0.60000000000000009</v>
      </c>
      <c r="M16" s="469">
        <v>0.65000000000000013</v>
      </c>
      <c r="N16" s="469">
        <v>0.70000000000000018</v>
      </c>
      <c r="O16" s="469">
        <v>0.75000000000000022</v>
      </c>
      <c r="P16" s="469">
        <v>0.80000000000000027</v>
      </c>
      <c r="Q16" s="454"/>
      <c r="R16" s="434" t="s">
        <v>134</v>
      </c>
      <c r="S16" s="434"/>
      <c r="T16" s="434"/>
      <c r="U16" s="434"/>
      <c r="V16" s="434"/>
      <c r="W16" s="434"/>
      <c r="X16" s="435"/>
    </row>
    <row r="17" spans="2:24" ht="15" x14ac:dyDescent="0.2">
      <c r="B17" s="444">
        <f>'Flex SP DSCR_MU Pricer'!A16-0.001</f>
        <v>8.2490000000000006</v>
      </c>
      <c r="C17" s="445" t="str">
        <f>'Flex SP DSCR_MU Pricer'!H16</f>
        <v>NA</v>
      </c>
      <c r="D17" s="445">
        <f>'Flex SP DSCR_MU Pricer'!I16</f>
        <v>102.652</v>
      </c>
      <c r="E17" s="454"/>
      <c r="F17" s="433" t="s">
        <v>206</v>
      </c>
      <c r="G17" s="433"/>
      <c r="H17" s="433"/>
      <c r="I17" s="433"/>
      <c r="J17" s="433"/>
      <c r="K17" s="433"/>
      <c r="L17" s="433"/>
      <c r="M17" s="433"/>
      <c r="N17" s="433"/>
      <c r="O17" s="433"/>
      <c r="P17" s="433"/>
      <c r="Q17" s="454"/>
      <c r="R17" s="461" t="s">
        <v>70</v>
      </c>
      <c r="S17" s="461"/>
      <c r="T17" s="461"/>
      <c r="U17" s="461"/>
      <c r="V17" s="461"/>
      <c r="W17" s="461"/>
      <c r="X17" s="462"/>
    </row>
    <row r="18" spans="2:24" ht="15" customHeight="1" x14ac:dyDescent="0.25">
      <c r="B18" s="444">
        <f>'Flex SP DSCR_MU Pricer'!A17-0.001</f>
        <v>8.3740000000000006</v>
      </c>
      <c r="C18" s="445" t="str">
        <f>'Flex SP DSCR_MU Pricer'!H17</f>
        <v>NA</v>
      </c>
      <c r="D18" s="445">
        <f>'Flex SP DSCR_MU Pricer'!I17</f>
        <v>102.9333</v>
      </c>
      <c r="E18" s="454"/>
      <c r="F18" s="447" t="s">
        <v>207</v>
      </c>
      <c r="G18" s="447"/>
      <c r="H18" s="470" t="s">
        <v>208</v>
      </c>
      <c r="I18" s="471"/>
      <c r="J18" s="281">
        <v>-3</v>
      </c>
      <c r="K18" s="281">
        <v>-3.25</v>
      </c>
      <c r="L18" s="281">
        <v>-3.375</v>
      </c>
      <c r="M18" s="281">
        <v>-3.625</v>
      </c>
      <c r="N18" s="472" t="s">
        <v>18</v>
      </c>
      <c r="O18" s="473" t="s">
        <v>18</v>
      </c>
      <c r="P18" s="473" t="s">
        <v>18</v>
      </c>
      <c r="Q18" s="454"/>
      <c r="R18" s="434" t="s">
        <v>142</v>
      </c>
      <c r="S18" s="434"/>
      <c r="T18" s="434"/>
      <c r="U18" s="434"/>
      <c r="V18" s="434"/>
      <c r="W18" s="434"/>
      <c r="X18" s="435"/>
    </row>
    <row r="19" spans="2:24" ht="15" customHeight="1" x14ac:dyDescent="0.25">
      <c r="B19" s="444">
        <f>'Flex SP DSCR_MU Pricer'!A18-0.001</f>
        <v>8.4990000000000006</v>
      </c>
      <c r="C19" s="445" t="str">
        <f>'Flex SP DSCR_MU Pricer'!H18</f>
        <v>NA</v>
      </c>
      <c r="D19" s="445">
        <f>'Flex SP DSCR_MU Pricer'!I18</f>
        <v>103.2145</v>
      </c>
      <c r="E19" s="454"/>
      <c r="F19" s="447"/>
      <c r="G19" s="447"/>
      <c r="H19" s="474" t="s">
        <v>209</v>
      </c>
      <c r="I19" s="475"/>
      <c r="J19" s="281">
        <v>-2.125</v>
      </c>
      <c r="K19" s="281">
        <v>-2.25</v>
      </c>
      <c r="L19" s="281">
        <v>-2.375</v>
      </c>
      <c r="M19" s="281">
        <v>-2.375</v>
      </c>
      <c r="N19" s="281">
        <v>-2.5</v>
      </c>
      <c r="O19" s="281">
        <v>-2.625</v>
      </c>
      <c r="P19" s="473" t="s">
        <v>18</v>
      </c>
      <c r="Q19" s="454"/>
      <c r="R19" s="476" t="s">
        <v>210</v>
      </c>
      <c r="S19" s="476"/>
      <c r="T19" s="476"/>
      <c r="U19" s="476"/>
      <c r="V19" s="476"/>
      <c r="W19" s="476"/>
      <c r="X19" s="477"/>
    </row>
    <row r="20" spans="2:24" ht="15" customHeight="1" x14ac:dyDescent="0.25">
      <c r="B20" s="444">
        <f>'Flex SP DSCR_MU Pricer'!A19-0.001</f>
        <v>8.6240000000000006</v>
      </c>
      <c r="C20" s="445" t="str">
        <f>'Flex SP DSCR_MU Pricer'!H19</f>
        <v>NA</v>
      </c>
      <c r="D20" s="445">
        <f>'Flex SP DSCR_MU Pricer'!I19</f>
        <v>103.3708</v>
      </c>
      <c r="E20" s="454"/>
      <c r="F20" s="447"/>
      <c r="G20" s="447"/>
      <c r="H20" s="478" t="s">
        <v>211</v>
      </c>
      <c r="I20" s="479"/>
      <c r="J20" s="281">
        <v>0.5</v>
      </c>
      <c r="K20" s="281">
        <v>0.5</v>
      </c>
      <c r="L20" s="281">
        <v>0.5</v>
      </c>
      <c r="M20" s="281">
        <v>0.625</v>
      </c>
      <c r="N20" s="281">
        <v>0.625</v>
      </c>
      <c r="O20" s="281">
        <v>0.625</v>
      </c>
      <c r="P20" s="281">
        <v>0.625</v>
      </c>
      <c r="Q20" s="454"/>
      <c r="R20" s="476" t="s">
        <v>45</v>
      </c>
      <c r="S20" s="476"/>
      <c r="T20" s="476"/>
      <c r="U20" s="476"/>
      <c r="V20" s="476"/>
      <c r="W20" s="476"/>
      <c r="X20" s="477"/>
    </row>
    <row r="21" spans="2:24" ht="15" customHeight="1" x14ac:dyDescent="0.2">
      <c r="B21" s="444">
        <f>'Flex SP DSCR_MU Pricer'!A20-0.001</f>
        <v>8.7490000000000006</v>
      </c>
      <c r="C21" s="445" t="str">
        <f>'Flex SP DSCR_MU Pricer'!H20</f>
        <v>NA</v>
      </c>
      <c r="D21" s="445">
        <f>'Flex SP DSCR_MU Pricer'!I20</f>
        <v>103.652</v>
      </c>
      <c r="E21" s="454"/>
      <c r="F21" s="447"/>
      <c r="G21" s="447"/>
      <c r="H21" s="478" t="s">
        <v>212</v>
      </c>
      <c r="I21" s="479"/>
      <c r="J21" s="348">
        <v>-3.25</v>
      </c>
      <c r="K21" s="348">
        <v>-3.25</v>
      </c>
      <c r="L21" s="348">
        <v>-3.5</v>
      </c>
      <c r="M21" s="348">
        <v>-3.75</v>
      </c>
      <c r="N21" s="480" t="s">
        <v>18</v>
      </c>
      <c r="O21" s="480" t="s">
        <v>18</v>
      </c>
      <c r="P21" s="480" t="s">
        <v>18</v>
      </c>
      <c r="Q21" s="454"/>
      <c r="R21" s="294" t="s">
        <v>213</v>
      </c>
      <c r="S21" s="294"/>
      <c r="T21" s="294"/>
      <c r="U21" s="294"/>
      <c r="V21" s="294"/>
      <c r="W21" s="294"/>
      <c r="X21" s="295"/>
    </row>
    <row r="22" spans="2:24" ht="15" customHeight="1" x14ac:dyDescent="0.2">
      <c r="B22" s="444">
        <f>'Flex SP DSCR_MU Pricer'!A21-0.001</f>
        <v>8.8740000000000006</v>
      </c>
      <c r="C22" s="445" t="str">
        <f>'Flex SP DSCR_MU Pricer'!H21</f>
        <v>NA</v>
      </c>
      <c r="D22" s="445">
        <f>'Flex SP DSCR_MU Pricer'!I21</f>
        <v>103.902</v>
      </c>
      <c r="E22" s="454"/>
      <c r="F22" s="447"/>
      <c r="G22" s="447"/>
      <c r="H22" s="478" t="s">
        <v>214</v>
      </c>
      <c r="I22" s="479"/>
      <c r="J22" s="348">
        <v>-2</v>
      </c>
      <c r="K22" s="348">
        <v>-2</v>
      </c>
      <c r="L22" s="348">
        <v>-2.25</v>
      </c>
      <c r="M22" s="348">
        <v>-2.375</v>
      </c>
      <c r="N22" s="348">
        <v>-2.75</v>
      </c>
      <c r="O22" s="481" t="s">
        <v>18</v>
      </c>
      <c r="P22" s="482" t="s">
        <v>18</v>
      </c>
      <c r="Q22" s="454"/>
      <c r="R22" s="289" t="s">
        <v>27</v>
      </c>
      <c r="S22" s="289"/>
      <c r="T22" s="289"/>
      <c r="U22" s="483">
        <v>6.25E-2</v>
      </c>
      <c r="V22" s="483"/>
      <c r="W22" s="483"/>
      <c r="X22" s="484"/>
    </row>
    <row r="23" spans="2:24" ht="15" customHeight="1" x14ac:dyDescent="0.2">
      <c r="B23" s="444">
        <f>'Flex SP DSCR_MU Pricer'!A22-0.001</f>
        <v>8.9990000000000006</v>
      </c>
      <c r="C23" s="445" t="str">
        <f>'Flex SP DSCR_MU Pricer'!H22</f>
        <v>NA</v>
      </c>
      <c r="D23" s="445">
        <f>'Flex SP DSCR_MU Pricer'!I22</f>
        <v>104.152</v>
      </c>
      <c r="E23" s="454"/>
      <c r="F23" s="447" t="s">
        <v>215</v>
      </c>
      <c r="G23" s="447"/>
      <c r="H23" s="474" t="s">
        <v>216</v>
      </c>
      <c r="I23" s="475"/>
      <c r="J23" s="348">
        <v>-0.5</v>
      </c>
      <c r="K23" s="348">
        <v>-0.5</v>
      </c>
      <c r="L23" s="348">
        <v>-0.5</v>
      </c>
      <c r="M23" s="348">
        <v>-0.5</v>
      </c>
      <c r="N23" s="348">
        <v>-0.5</v>
      </c>
      <c r="O23" s="348">
        <v>-0.625</v>
      </c>
      <c r="P23" s="485" t="s">
        <v>18</v>
      </c>
      <c r="Q23" s="454"/>
      <c r="R23" s="289" t="s">
        <v>29</v>
      </c>
      <c r="S23" s="289"/>
      <c r="T23" s="289"/>
      <c r="U23" s="486">
        <v>0</v>
      </c>
      <c r="V23" s="486"/>
      <c r="W23" s="486"/>
      <c r="X23" s="487"/>
    </row>
    <row r="24" spans="2:24" ht="15" customHeight="1" x14ac:dyDescent="0.2">
      <c r="B24" s="444">
        <f>'Flex SP DSCR_MU Pricer'!A23-0.001</f>
        <v>9.1240000000000006</v>
      </c>
      <c r="C24" s="445" t="str">
        <f>'Flex SP DSCR_MU Pricer'!H23</f>
        <v>NA</v>
      </c>
      <c r="D24" s="445">
        <f>'Flex SP DSCR_MU Pricer'!I23</f>
        <v>104.277</v>
      </c>
      <c r="E24" s="454"/>
      <c r="F24" s="467" t="s">
        <v>217</v>
      </c>
      <c r="G24" s="467"/>
      <c r="H24" s="467"/>
      <c r="I24" s="467"/>
      <c r="J24" s="467"/>
      <c r="K24" s="467"/>
      <c r="L24" s="467"/>
      <c r="M24" s="467"/>
      <c r="N24" s="467"/>
      <c r="O24" s="467"/>
      <c r="P24" s="467"/>
      <c r="Q24" s="454"/>
      <c r="R24" s="289" t="s">
        <v>31</v>
      </c>
      <c r="S24" s="289"/>
      <c r="T24" s="289"/>
      <c r="U24" s="296">
        <v>-0.375</v>
      </c>
      <c r="V24" s="296"/>
      <c r="W24" s="296"/>
      <c r="X24" s="297"/>
    </row>
    <row r="25" spans="2:24" ht="15" customHeight="1" x14ac:dyDescent="0.25">
      <c r="B25" s="444">
        <f>'Flex SP DSCR_MU Pricer'!A24-0.001</f>
        <v>9.2490000000000006</v>
      </c>
      <c r="C25" s="445" t="str">
        <f>'Flex SP DSCR_MU Pricer'!H24</f>
        <v>NA</v>
      </c>
      <c r="D25" s="445">
        <f>'Flex SP DSCR_MU Pricer'!I24</f>
        <v>104.527</v>
      </c>
      <c r="E25" s="454"/>
      <c r="F25" s="488" t="s">
        <v>218</v>
      </c>
      <c r="G25" s="488"/>
      <c r="H25" s="489" t="s">
        <v>219</v>
      </c>
      <c r="I25" s="490"/>
      <c r="J25" s="298">
        <v>-0.125</v>
      </c>
      <c r="K25" s="298">
        <v>-0.125</v>
      </c>
      <c r="L25" s="298">
        <v>-0.25</v>
      </c>
      <c r="M25" s="298">
        <v>-0.25</v>
      </c>
      <c r="N25" s="298">
        <v>-0.5</v>
      </c>
      <c r="O25" s="298">
        <v>-0.625</v>
      </c>
      <c r="P25" s="491">
        <v>-1.125</v>
      </c>
      <c r="Q25" s="454"/>
      <c r="R25" s="492" t="s">
        <v>220</v>
      </c>
      <c r="S25" s="492"/>
      <c r="T25" s="493" t="s">
        <v>221</v>
      </c>
      <c r="U25" s="493"/>
      <c r="V25" s="493"/>
      <c r="W25" s="493"/>
      <c r="X25" s="494"/>
    </row>
    <row r="26" spans="2:24" ht="15.75" x14ac:dyDescent="0.2">
      <c r="B26" s="444">
        <f>'Flex SP DSCR_MU Pricer'!A25-0.001</f>
        <v>9.3740000000000006</v>
      </c>
      <c r="C26" s="445" t="str">
        <f>'Flex SP DSCR_MU Pricer'!H25</f>
        <v>NA</v>
      </c>
      <c r="D26" s="445">
        <f>'Flex SP DSCR_MU Pricer'!I25</f>
        <v>104.777</v>
      </c>
      <c r="E26" s="454"/>
      <c r="F26" s="488" t="s">
        <v>123</v>
      </c>
      <c r="G26" s="488"/>
      <c r="H26" s="495" t="s">
        <v>222</v>
      </c>
      <c r="I26" s="490"/>
      <c r="J26" s="496">
        <v>-1.25</v>
      </c>
      <c r="K26" s="496">
        <v>-1.25</v>
      </c>
      <c r="L26" s="496">
        <v>-1.25</v>
      </c>
      <c r="M26" s="496">
        <v>-1.25</v>
      </c>
      <c r="N26" s="317" t="s">
        <v>18</v>
      </c>
      <c r="O26" s="317" t="s">
        <v>18</v>
      </c>
      <c r="P26" s="317" t="s">
        <v>18</v>
      </c>
      <c r="Q26" s="454"/>
      <c r="R26" s="497" t="s">
        <v>223</v>
      </c>
      <c r="S26" s="497"/>
      <c r="T26" s="498">
        <v>-0.25</v>
      </c>
      <c r="U26" s="498"/>
      <c r="V26" s="498"/>
      <c r="W26" s="498"/>
      <c r="X26" s="499"/>
    </row>
    <row r="27" spans="2:24" ht="15.75" x14ac:dyDescent="0.2">
      <c r="B27" s="444">
        <f>'Flex SP DSCR_MU Pricer'!A26-0.001</f>
        <v>9.4990000000000006</v>
      </c>
      <c r="C27" s="445" t="str">
        <f>'Flex SP DSCR_MU Pricer'!H26</f>
        <v>NA</v>
      </c>
      <c r="D27" s="445">
        <f>'Flex SP DSCR_MU Pricer'!I26</f>
        <v>105.027</v>
      </c>
      <c r="E27" s="454"/>
      <c r="F27" s="488"/>
      <c r="G27" s="488"/>
      <c r="H27" s="495" t="s">
        <v>224</v>
      </c>
      <c r="I27" s="490"/>
      <c r="J27" s="496">
        <v>-1</v>
      </c>
      <c r="K27" s="496">
        <v>-1</v>
      </c>
      <c r="L27" s="496">
        <v>-1</v>
      </c>
      <c r="M27" s="496">
        <v>-1</v>
      </c>
      <c r="N27" s="496">
        <v>-1</v>
      </c>
      <c r="O27" s="496">
        <v>-1.375</v>
      </c>
      <c r="P27" s="496">
        <v>-1.75</v>
      </c>
      <c r="Q27" s="454"/>
      <c r="R27" s="497" t="s">
        <v>27</v>
      </c>
      <c r="S27" s="497"/>
      <c r="T27" s="500">
        <v>-0.375</v>
      </c>
      <c r="U27" s="500"/>
      <c r="V27" s="500"/>
      <c r="W27" s="500"/>
      <c r="X27" s="501"/>
    </row>
    <row r="28" spans="2:24" ht="15.75" x14ac:dyDescent="0.25">
      <c r="B28" s="444">
        <f>'Flex SP DSCR_MU Pricer'!A27-0.001</f>
        <v>9.6240000000000006</v>
      </c>
      <c r="C28" s="445" t="str">
        <f>'Flex SP DSCR_MU Pricer'!H27</f>
        <v>NA</v>
      </c>
      <c r="D28" s="445">
        <f>'Flex SP DSCR_MU Pricer'!I27</f>
        <v>105.277</v>
      </c>
      <c r="E28" s="454"/>
      <c r="F28" s="488"/>
      <c r="G28" s="488"/>
      <c r="H28" s="495" t="s">
        <v>127</v>
      </c>
      <c r="I28" s="490"/>
      <c r="J28" s="281">
        <v>0.125</v>
      </c>
      <c r="K28" s="281">
        <v>0.125</v>
      </c>
      <c r="L28" s="281">
        <v>0.125</v>
      </c>
      <c r="M28" s="281">
        <v>0.125</v>
      </c>
      <c r="N28" s="281">
        <v>0.125</v>
      </c>
      <c r="O28" s="281">
        <v>-0.25</v>
      </c>
      <c r="P28" s="496">
        <v>-0.625</v>
      </c>
      <c r="Q28" s="454"/>
      <c r="R28" s="497" t="s">
        <v>35</v>
      </c>
      <c r="S28" s="497"/>
      <c r="T28" s="502">
        <v>-0.25</v>
      </c>
      <c r="U28" s="502"/>
      <c r="V28" s="502"/>
      <c r="W28" s="502"/>
      <c r="X28" s="503"/>
    </row>
    <row r="29" spans="2:24" ht="15.75" x14ac:dyDescent="0.2">
      <c r="B29" s="444">
        <f>'Flex SP DSCR_MU Pricer'!A28-0.001</f>
        <v>9.7490000000000006</v>
      </c>
      <c r="C29" s="445" t="str">
        <f>'Flex SP DSCR_MU Pricer'!H28</f>
        <v>NA</v>
      </c>
      <c r="D29" s="445">
        <f>'Flex SP DSCR_MU Pricer'!I28</f>
        <v>105.527</v>
      </c>
      <c r="E29" s="454"/>
      <c r="F29" s="488"/>
      <c r="G29" s="488"/>
      <c r="H29" s="495" t="s">
        <v>129</v>
      </c>
      <c r="I29" s="490"/>
      <c r="J29" s="496">
        <v>0</v>
      </c>
      <c r="K29" s="496">
        <v>0</v>
      </c>
      <c r="L29" s="496">
        <v>0</v>
      </c>
      <c r="M29" s="496">
        <v>0</v>
      </c>
      <c r="N29" s="496">
        <v>0</v>
      </c>
      <c r="O29" s="496">
        <v>0</v>
      </c>
      <c r="P29" s="496">
        <v>-0.375</v>
      </c>
      <c r="Q29" s="454"/>
      <c r="R29" s="497" t="s">
        <v>225</v>
      </c>
      <c r="S29" s="497"/>
      <c r="T29" s="502" t="s">
        <v>31</v>
      </c>
      <c r="U29" s="502"/>
      <c r="V29" s="502"/>
      <c r="W29" s="502"/>
      <c r="X29" s="503"/>
    </row>
    <row r="30" spans="2:24" ht="15.75" x14ac:dyDescent="0.2">
      <c r="B30" s="444">
        <f>'Flex SP DSCR_MU Pricer'!A29-0.001</f>
        <v>9.8740000000000006</v>
      </c>
      <c r="C30" s="445" t="str">
        <f>'Flex SP DSCR_MU Pricer'!H29</f>
        <v>NA</v>
      </c>
      <c r="D30" s="445">
        <f>'Flex SP DSCR_MU Pricer'!I29</f>
        <v>105.777</v>
      </c>
      <c r="E30" s="454"/>
      <c r="F30" s="488"/>
      <c r="G30" s="488"/>
      <c r="H30" s="495" t="s">
        <v>131</v>
      </c>
      <c r="I30" s="490"/>
      <c r="J30" s="496">
        <v>-0.5</v>
      </c>
      <c r="K30" s="496">
        <v>-0.5</v>
      </c>
      <c r="L30" s="496">
        <v>-0.5</v>
      </c>
      <c r="M30" s="496">
        <v>-0.5</v>
      </c>
      <c r="N30" s="496">
        <v>-0.5</v>
      </c>
      <c r="O30" s="496">
        <v>-0.875</v>
      </c>
      <c r="P30" s="496" t="s">
        <v>18</v>
      </c>
      <c r="Q30" s="454"/>
      <c r="R30" s="504" t="s">
        <v>218</v>
      </c>
      <c r="S30" s="504"/>
      <c r="T30" s="505" t="s">
        <v>226</v>
      </c>
      <c r="U30" s="505" t="s">
        <v>227</v>
      </c>
      <c r="V30" s="505" t="s">
        <v>152</v>
      </c>
      <c r="W30" s="505" t="s">
        <v>228</v>
      </c>
      <c r="X30" s="506" t="s">
        <v>229</v>
      </c>
    </row>
    <row r="31" spans="2:24" ht="15.75" x14ac:dyDescent="0.2">
      <c r="B31" s="444">
        <f>'Flex SP DSCR_MU Pricer'!A30-0.001</f>
        <v>9.9990000000000006</v>
      </c>
      <c r="C31" s="445" t="str">
        <f>'Flex SP DSCR_MU Pricer'!H30</f>
        <v>NA</v>
      </c>
      <c r="D31" s="445">
        <f>'Flex SP DSCR_MU Pricer'!I30</f>
        <v>106.027</v>
      </c>
      <c r="E31" s="454"/>
      <c r="F31" s="488"/>
      <c r="G31" s="488"/>
      <c r="H31" s="495" t="s">
        <v>132</v>
      </c>
      <c r="I31" s="490"/>
      <c r="J31" s="496">
        <v>-0.625</v>
      </c>
      <c r="K31" s="496">
        <v>-0.625</v>
      </c>
      <c r="L31" s="496">
        <v>-0.75</v>
      </c>
      <c r="M31" s="496">
        <v>-0.875</v>
      </c>
      <c r="N31" s="496">
        <v>-1</v>
      </c>
      <c r="O31" s="496" t="s">
        <v>18</v>
      </c>
      <c r="P31" s="496" t="s">
        <v>18</v>
      </c>
      <c r="Q31" s="454"/>
      <c r="R31" s="507" t="s">
        <v>230</v>
      </c>
      <c r="S31" s="507"/>
      <c r="T31" s="508"/>
      <c r="U31" s="508">
        <v>360</v>
      </c>
      <c r="V31" s="508">
        <v>360</v>
      </c>
      <c r="W31" s="508"/>
      <c r="X31" s="509"/>
    </row>
    <row r="32" spans="2:24" ht="15.75" x14ac:dyDescent="0.25">
      <c r="B32" s="444">
        <f>'Flex SP DSCR_MU Pricer'!A31-0.001</f>
        <v>10.124000000000001</v>
      </c>
      <c r="C32" s="445" t="str">
        <f>'Flex SP DSCR_MU Pricer'!H31</f>
        <v>NA</v>
      </c>
      <c r="D32" s="445">
        <f>'Flex SP DSCR_MU Pricer'!I31</f>
        <v>106.277</v>
      </c>
      <c r="E32" s="454"/>
      <c r="F32" s="488"/>
      <c r="G32" s="488"/>
      <c r="H32" s="495" t="s">
        <v>133</v>
      </c>
      <c r="I32" s="490"/>
      <c r="J32" s="282">
        <v>-1</v>
      </c>
      <c r="K32" s="282">
        <v>-1</v>
      </c>
      <c r="L32" s="282">
        <v>-1</v>
      </c>
      <c r="M32" s="282">
        <v>-1.125</v>
      </c>
      <c r="N32" s="282">
        <v>-1.25</v>
      </c>
      <c r="O32" s="496" t="s">
        <v>18</v>
      </c>
      <c r="P32" s="496" t="s">
        <v>18</v>
      </c>
      <c r="Q32" s="454"/>
      <c r="R32" s="507" t="s">
        <v>231</v>
      </c>
      <c r="S32" s="507"/>
      <c r="T32" s="508">
        <v>120</v>
      </c>
      <c r="U32" s="508">
        <v>240</v>
      </c>
      <c r="V32" s="508">
        <v>360</v>
      </c>
      <c r="W32" s="508"/>
      <c r="X32" s="509"/>
    </row>
    <row r="33" spans="2:25" ht="15.75" x14ac:dyDescent="0.25">
      <c r="B33" s="444">
        <f>'Flex SP DSCR_MU Pricer'!A32-0.001</f>
        <v>10.249000000000001</v>
      </c>
      <c r="C33" s="445" t="str">
        <f>'Flex SP DSCR_MU Pricer'!H32</f>
        <v>NA</v>
      </c>
      <c r="D33" s="445">
        <f>'Flex SP DSCR_MU Pricer'!I32</f>
        <v>106.527</v>
      </c>
      <c r="E33" s="454"/>
      <c r="F33" s="488"/>
      <c r="G33" s="488"/>
      <c r="H33" s="510" t="s">
        <v>135</v>
      </c>
      <c r="I33" s="511"/>
      <c r="J33" s="282">
        <v>-1.25</v>
      </c>
      <c r="K33" s="282">
        <v>-1.25</v>
      </c>
      <c r="L33" s="282">
        <v>-1.25</v>
      </c>
      <c r="M33" s="282">
        <v>-1.375</v>
      </c>
      <c r="N33" s="282">
        <v>-1.5</v>
      </c>
      <c r="O33" s="496" t="s">
        <v>18</v>
      </c>
      <c r="P33" s="512" t="s">
        <v>18</v>
      </c>
      <c r="Q33" s="454"/>
      <c r="R33" s="497" t="s">
        <v>97</v>
      </c>
      <c r="S33" s="497"/>
      <c r="T33" s="513"/>
      <c r="U33" s="514">
        <v>360</v>
      </c>
      <c r="V33" s="514">
        <v>360</v>
      </c>
      <c r="W33" s="515" t="s">
        <v>232</v>
      </c>
      <c r="X33" s="516">
        <v>6.5000000000000002E-2</v>
      </c>
    </row>
    <row r="34" spans="2:25" ht="14.45" customHeight="1" x14ac:dyDescent="0.25">
      <c r="B34" s="444">
        <f>'Flex SP DSCR_MU Pricer'!A33-0.001</f>
        <v>10.374000000000001</v>
      </c>
      <c r="C34" s="445" t="str">
        <f>'Flex SP DSCR_MU Pricer'!H33</f>
        <v>NA</v>
      </c>
      <c r="D34" s="445">
        <f>'Flex SP DSCR_MU Pricer'!I33</f>
        <v>106.777</v>
      </c>
      <c r="E34" s="454"/>
      <c r="F34" s="488" t="s">
        <v>140</v>
      </c>
      <c r="G34" s="488"/>
      <c r="H34" s="517" t="s">
        <v>145</v>
      </c>
      <c r="I34" s="517"/>
      <c r="J34" s="281">
        <v>-0.5</v>
      </c>
      <c r="K34" s="281">
        <v>-0.5</v>
      </c>
      <c r="L34" s="281">
        <v>-0.5</v>
      </c>
      <c r="M34" s="281">
        <v>-0.75</v>
      </c>
      <c r="N34" s="281">
        <v>-0.75</v>
      </c>
      <c r="O34" s="281">
        <v>-1.25</v>
      </c>
      <c r="P34" s="313" t="s">
        <v>18</v>
      </c>
      <c r="Q34" s="454"/>
      <c r="R34" s="497" t="s">
        <v>233</v>
      </c>
      <c r="S34" s="497"/>
      <c r="T34" s="508">
        <v>120</v>
      </c>
      <c r="U34" s="508">
        <v>240</v>
      </c>
      <c r="V34" s="508">
        <v>360</v>
      </c>
      <c r="W34" s="515" t="s">
        <v>232</v>
      </c>
      <c r="X34" s="516">
        <v>6.5000000000000002E-2</v>
      </c>
    </row>
    <row r="35" spans="2:25" ht="15" customHeight="1" x14ac:dyDescent="0.2">
      <c r="B35" s="444">
        <f>'Flex SP DSCR_MU Pricer'!A34-0.001</f>
        <v>10.499000000000001</v>
      </c>
      <c r="C35" s="445" t="str">
        <f>'Flex SP DSCR_MU Pricer'!H34</f>
        <v>NA</v>
      </c>
      <c r="D35" s="445">
        <f>'Flex SP DSCR_MU Pricer'!I34</f>
        <v>107.027</v>
      </c>
      <c r="E35" s="454"/>
      <c r="F35" s="488"/>
      <c r="G35" s="488"/>
      <c r="H35" s="517" t="s">
        <v>234</v>
      </c>
      <c r="I35" s="517"/>
      <c r="J35" s="496">
        <v>-0.125</v>
      </c>
      <c r="K35" s="496">
        <v>-0.125</v>
      </c>
      <c r="L35" s="496">
        <v>-0.125</v>
      </c>
      <c r="M35" s="496">
        <v>-0.375</v>
      </c>
      <c r="N35" s="496">
        <v>-0.5</v>
      </c>
      <c r="O35" s="491">
        <v>-0.75</v>
      </c>
      <c r="P35" s="313" t="s">
        <v>18</v>
      </c>
      <c r="Q35" s="454"/>
      <c r="R35" s="497" t="s">
        <v>235</v>
      </c>
      <c r="S35" s="497"/>
      <c r="T35" s="508">
        <v>120</v>
      </c>
      <c r="U35" s="508">
        <v>360</v>
      </c>
      <c r="V35" s="508">
        <v>480</v>
      </c>
      <c r="W35" s="513"/>
      <c r="X35" s="516"/>
    </row>
    <row r="36" spans="2:25" ht="15" customHeight="1" x14ac:dyDescent="0.2">
      <c r="B36" s="444">
        <f>'Flex SP DSCR_MU Pricer'!A35-0.001</f>
        <v>10.624000000000001</v>
      </c>
      <c r="C36" s="445" t="str">
        <f>'Flex SP DSCR_MU Pricer'!H35</f>
        <v>NA</v>
      </c>
      <c r="D36" s="445">
        <f>'Flex SP DSCR_MU Pricer'!I35</f>
        <v>107.277</v>
      </c>
      <c r="E36" s="454"/>
      <c r="F36" s="488"/>
      <c r="G36" s="488"/>
      <c r="H36" s="517" t="s">
        <v>236</v>
      </c>
      <c r="I36" s="517"/>
      <c r="J36" s="496">
        <v>-0.875</v>
      </c>
      <c r="K36" s="496">
        <v>-0.875</v>
      </c>
      <c r="L36" s="496">
        <v>-0.875</v>
      </c>
      <c r="M36" s="496">
        <v>-0.875</v>
      </c>
      <c r="N36" s="496">
        <v>-0.875</v>
      </c>
      <c r="O36" s="496">
        <v>-0.875</v>
      </c>
      <c r="P36" s="268">
        <v>-0.875</v>
      </c>
      <c r="Q36" s="454"/>
      <c r="R36" s="518" t="s">
        <v>237</v>
      </c>
      <c r="S36" s="519"/>
      <c r="T36" s="519"/>
      <c r="U36" s="519"/>
      <c r="V36" s="519"/>
      <c r="W36" s="519"/>
      <c r="X36" s="520"/>
    </row>
    <row r="37" spans="2:25" ht="15" customHeight="1" x14ac:dyDescent="0.25">
      <c r="B37" s="444">
        <f>'Flex SP DSCR_MU Pricer'!A36-0.001</f>
        <v>10.749000000000001</v>
      </c>
      <c r="C37" s="445" t="str">
        <f>'Flex SP DSCR_MU Pricer'!H36</f>
        <v>NA</v>
      </c>
      <c r="D37" s="445">
        <f>'Flex SP DSCR_MU Pricer'!I36</f>
        <v>107.527</v>
      </c>
      <c r="E37" s="454"/>
      <c r="F37" s="488"/>
      <c r="G37" s="488"/>
      <c r="H37" s="517" t="s">
        <v>238</v>
      </c>
      <c r="I37" s="517"/>
      <c r="J37" s="521">
        <v>-0.75</v>
      </c>
      <c r="K37" s="521">
        <v>-0.75</v>
      </c>
      <c r="L37" s="521">
        <v>-0.75</v>
      </c>
      <c r="M37" s="521">
        <v>-0.75</v>
      </c>
      <c r="N37" s="521">
        <v>-0.75</v>
      </c>
      <c r="O37" s="313">
        <v>-1</v>
      </c>
      <c r="P37" s="460" t="s">
        <v>18</v>
      </c>
      <c r="Q37" s="454"/>
      <c r="R37" s="522" t="s">
        <v>239</v>
      </c>
      <c r="S37" s="523"/>
      <c r="T37" s="523"/>
      <c r="U37" s="523"/>
      <c r="V37" s="523"/>
      <c r="W37" s="523"/>
      <c r="X37" s="524"/>
    </row>
    <row r="38" spans="2:25" ht="15" customHeight="1" x14ac:dyDescent="0.2">
      <c r="B38" s="444">
        <f>'Flex SP DSCR_MU Pricer'!A37-0.001</f>
        <v>10.874000000000001</v>
      </c>
      <c r="C38" s="445" t="str">
        <f>'Flex SP DSCR_MU Pricer'!H37</f>
        <v>NA</v>
      </c>
      <c r="D38" s="445">
        <f>'Flex SP DSCR_MU Pricer'!I37</f>
        <v>107.777</v>
      </c>
      <c r="E38" s="454"/>
      <c r="F38" s="488"/>
      <c r="G38" s="488"/>
      <c r="H38" s="517" t="s">
        <v>240</v>
      </c>
      <c r="I38" s="517"/>
      <c r="J38" s="496">
        <v>0.125</v>
      </c>
      <c r="K38" s="496">
        <v>0.125</v>
      </c>
      <c r="L38" s="496">
        <v>0.125</v>
      </c>
      <c r="M38" s="496">
        <v>0.125</v>
      </c>
      <c r="N38" s="496">
        <v>0.125</v>
      </c>
      <c r="O38" s="496">
        <v>0.125</v>
      </c>
      <c r="P38" s="496">
        <v>0.125</v>
      </c>
      <c r="Q38" s="454"/>
      <c r="R38" s="525" t="s">
        <v>241</v>
      </c>
      <c r="S38" s="526"/>
      <c r="T38" s="526"/>
      <c r="U38" s="526"/>
      <c r="V38" s="526"/>
      <c r="W38" s="526"/>
      <c r="X38" s="527"/>
    </row>
    <row r="39" spans="2:25" ht="15" customHeight="1" x14ac:dyDescent="0.25">
      <c r="B39" s="444">
        <f>'Flex SP DSCR_MU Pricer'!A38-0.001</f>
        <v>10.999000000000001</v>
      </c>
      <c r="C39" s="445" t="str">
        <f>'Flex SP DSCR_MU Pricer'!H38</f>
        <v>NA</v>
      </c>
      <c r="D39" s="445">
        <f>'Flex SP DSCR_MU Pricer'!I38</f>
        <v>108.027</v>
      </c>
      <c r="E39" s="454"/>
      <c r="F39" s="488"/>
      <c r="G39" s="488"/>
      <c r="H39" s="517" t="s">
        <v>159</v>
      </c>
      <c r="I39" s="517"/>
      <c r="J39" s="298">
        <v>-0.125</v>
      </c>
      <c r="K39" s="298">
        <v>-0.125</v>
      </c>
      <c r="L39" s="298">
        <v>-0.25</v>
      </c>
      <c r="M39" s="298">
        <v>-0.25</v>
      </c>
      <c r="N39" s="298">
        <v>-0.375</v>
      </c>
      <c r="O39" s="298">
        <v>-0.5</v>
      </c>
      <c r="P39" s="521">
        <v>-0.75</v>
      </c>
      <c r="Q39" s="454"/>
      <c r="R39" s="525" t="s">
        <v>242</v>
      </c>
      <c r="S39" s="526"/>
      <c r="T39" s="526"/>
      <c r="U39" s="526"/>
      <c r="V39" s="528"/>
      <c r="W39" s="528"/>
      <c r="X39" s="529"/>
    </row>
    <row r="40" spans="2:25" ht="15" customHeight="1" x14ac:dyDescent="0.2">
      <c r="B40" s="444">
        <f>'Flex SP DSCR_MU Pricer'!A39-0.001</f>
        <v>11.124000000000001</v>
      </c>
      <c r="C40" s="445" t="str">
        <f>'Flex SP DSCR_MU Pricer'!H39</f>
        <v>NA</v>
      </c>
      <c r="D40" s="445">
        <f>'Flex SP DSCR_MU Pricer'!I39</f>
        <v>108.277</v>
      </c>
      <c r="E40" s="454"/>
      <c r="F40" s="488"/>
      <c r="G40" s="488"/>
      <c r="H40" s="517" t="s">
        <v>163</v>
      </c>
      <c r="I40" s="517"/>
      <c r="J40" s="521">
        <v>-2</v>
      </c>
      <c r="K40" s="521">
        <v>-2</v>
      </c>
      <c r="L40" s="521">
        <v>-2</v>
      </c>
      <c r="M40" s="521">
        <v>-2.25</v>
      </c>
      <c r="N40" s="521">
        <v>-2.25</v>
      </c>
      <c r="O40" s="472" t="s">
        <v>18</v>
      </c>
      <c r="P40" s="530" t="s">
        <v>18</v>
      </c>
      <c r="Q40" s="454"/>
      <c r="R40" s="525" t="s">
        <v>243</v>
      </c>
      <c r="S40" s="528"/>
      <c r="T40" s="528"/>
      <c r="U40" s="528"/>
      <c r="V40" s="526"/>
      <c r="W40" s="526"/>
      <c r="X40" s="527"/>
    </row>
    <row r="41" spans="2:25" ht="16.149999999999999" customHeight="1" x14ac:dyDescent="0.25">
      <c r="B41" s="444">
        <f>'Flex SP DSCR_MU Pricer'!A40-0.001</f>
        <v>11.249000000000001</v>
      </c>
      <c r="C41" s="445" t="str">
        <f>'Flex SP DSCR_MU Pricer'!H40</f>
        <v>NA</v>
      </c>
      <c r="D41" s="445">
        <f>'Flex SP DSCR_MU Pricer'!I40</f>
        <v>108.527</v>
      </c>
      <c r="E41" s="454"/>
      <c r="F41" s="488"/>
      <c r="G41" s="488"/>
      <c r="H41" s="517" t="s">
        <v>244</v>
      </c>
      <c r="I41" s="517"/>
      <c r="J41" s="298">
        <v>-0.375</v>
      </c>
      <c r="K41" s="298">
        <v>-0.375</v>
      </c>
      <c r="L41" s="298">
        <v>-0.5</v>
      </c>
      <c r="M41" s="298">
        <v>-0.5</v>
      </c>
      <c r="N41" s="298">
        <v>-0.625</v>
      </c>
      <c r="O41" s="298">
        <v>-0.75</v>
      </c>
      <c r="P41" s="521">
        <v>-0.875</v>
      </c>
      <c r="Q41" s="454"/>
      <c r="R41" s="531" t="s">
        <v>245</v>
      </c>
      <c r="S41" s="532"/>
      <c r="T41" s="533"/>
      <c r="U41" s="533"/>
      <c r="V41" s="533"/>
      <c r="W41" s="533"/>
      <c r="X41" s="534"/>
    </row>
    <row r="42" spans="2:25" ht="16.149999999999999" customHeight="1" x14ac:dyDescent="0.2">
      <c r="B42" s="444">
        <f>'Flex SP DSCR_MU Pricer'!A41-0.001</f>
        <v>11.374000000000001</v>
      </c>
      <c r="C42" s="445" t="str">
        <f>'Flex SP DSCR_MU Pricer'!H41</f>
        <v>NA</v>
      </c>
      <c r="D42" s="445">
        <f>'Flex SP DSCR_MU Pricer'!I41</f>
        <v>108.777</v>
      </c>
      <c r="E42" s="454"/>
      <c r="F42" s="488"/>
      <c r="G42" s="488"/>
      <c r="H42" s="517" t="s">
        <v>246</v>
      </c>
      <c r="I42" s="517"/>
      <c r="J42" s="521">
        <v>-0.25</v>
      </c>
      <c r="K42" s="521">
        <v>-0.25</v>
      </c>
      <c r="L42" s="521">
        <v>-0.25</v>
      </c>
      <c r="M42" s="496">
        <v>-0.375</v>
      </c>
      <c r="N42" s="496">
        <v>-0.375</v>
      </c>
      <c r="O42" s="521">
        <v>-0.5</v>
      </c>
      <c r="P42" s="521">
        <v>-0.5</v>
      </c>
      <c r="Q42" s="454"/>
      <c r="R42" s="535" t="s">
        <v>247</v>
      </c>
      <c r="S42" s="536"/>
      <c r="T42" s="536"/>
      <c r="U42" s="536"/>
      <c r="V42" s="536"/>
      <c r="W42" s="536"/>
      <c r="X42" s="537"/>
    </row>
    <row r="43" spans="2:25" ht="15.75" x14ac:dyDescent="0.2">
      <c r="B43" s="444">
        <f>'Flex SP DSCR_MU Pricer'!A42-0.001</f>
        <v>11.499000000000001</v>
      </c>
      <c r="C43" s="445" t="str">
        <f>'Flex SP DSCR_MU Pricer'!H42</f>
        <v>NA</v>
      </c>
      <c r="D43" s="445">
        <f>'Flex SP DSCR_MU Pricer'!I42</f>
        <v>109.027</v>
      </c>
      <c r="E43" s="454"/>
      <c r="F43" s="488"/>
      <c r="G43" s="488"/>
      <c r="H43" s="517" t="s">
        <v>172</v>
      </c>
      <c r="I43" s="517"/>
      <c r="J43" s="521">
        <v>-0.25</v>
      </c>
      <c r="K43" s="521">
        <v>-0.25</v>
      </c>
      <c r="L43" s="521">
        <v>-0.25</v>
      </c>
      <c r="M43" s="521">
        <v>-0.25</v>
      </c>
      <c r="N43" s="521">
        <v>-0.25</v>
      </c>
      <c r="O43" s="521">
        <v>-0.25</v>
      </c>
      <c r="P43" s="521">
        <v>-0.25</v>
      </c>
      <c r="Q43" s="454"/>
      <c r="R43" s="538" t="s">
        <v>105</v>
      </c>
      <c r="S43" s="539"/>
      <c r="T43" s="539"/>
      <c r="U43" s="539"/>
      <c r="V43" s="539"/>
      <c r="W43" s="539"/>
      <c r="X43" s="540"/>
    </row>
    <row r="44" spans="2:25" ht="16.5" customHeight="1" x14ac:dyDescent="0.25">
      <c r="B44" s="541" t="s">
        <v>248</v>
      </c>
      <c r="C44" s="542">
        <v>98</v>
      </c>
      <c r="D44" s="542"/>
      <c r="E44" s="454"/>
      <c r="F44" s="488"/>
      <c r="G44" s="488"/>
      <c r="H44" s="517" t="s">
        <v>60</v>
      </c>
      <c r="I44" s="517"/>
      <c r="J44" s="281">
        <v>-0.5</v>
      </c>
      <c r="K44" s="281">
        <v>-0.5</v>
      </c>
      <c r="L44" s="281">
        <v>-0.75</v>
      </c>
      <c r="M44" s="281">
        <v>-0.75</v>
      </c>
      <c r="N44" s="281">
        <v>-0.75</v>
      </c>
      <c r="O44" s="281">
        <v>-0.875</v>
      </c>
      <c r="P44" s="543">
        <v>-2</v>
      </c>
      <c r="Q44" s="454"/>
      <c r="R44" s="544" t="s">
        <v>249</v>
      </c>
      <c r="S44" s="545"/>
      <c r="T44" s="545"/>
      <c r="U44" s="545"/>
      <c r="V44" s="545"/>
      <c r="W44" s="545"/>
      <c r="X44" s="546"/>
    </row>
    <row r="45" spans="2:25" ht="16.149999999999999" customHeight="1" x14ac:dyDescent="0.25">
      <c r="B45" s="547" t="s">
        <v>250</v>
      </c>
      <c r="C45" s="548" t="s">
        <v>153</v>
      </c>
      <c r="D45" s="548" t="s">
        <v>251</v>
      </c>
      <c r="E45" s="454"/>
      <c r="F45" s="488"/>
      <c r="G45" s="488"/>
      <c r="H45" s="517" t="s">
        <v>63</v>
      </c>
      <c r="I45" s="517"/>
      <c r="J45" s="281">
        <v>-0.75</v>
      </c>
      <c r="K45" s="281">
        <v>-0.75</v>
      </c>
      <c r="L45" s="281">
        <v>-1</v>
      </c>
      <c r="M45" s="281">
        <v>-1</v>
      </c>
      <c r="N45" s="281">
        <v>-1</v>
      </c>
      <c r="O45" s="281">
        <v>-1.125</v>
      </c>
      <c r="P45" s="543">
        <v>-2</v>
      </c>
      <c r="Q45" s="454"/>
      <c r="R45" s="549" t="s">
        <v>252</v>
      </c>
      <c r="S45" s="550"/>
      <c r="T45" s="550"/>
      <c r="U45" s="550"/>
      <c r="V45" s="550"/>
      <c r="W45" s="550"/>
      <c r="X45" s="551"/>
    </row>
    <row r="46" spans="2:25" ht="15.75" x14ac:dyDescent="0.2">
      <c r="B46" s="552" t="s">
        <v>253</v>
      </c>
      <c r="C46" s="553">
        <v>-2.5</v>
      </c>
      <c r="D46" s="553">
        <v>101</v>
      </c>
      <c r="E46" s="554"/>
      <c r="F46" s="488"/>
      <c r="G46" s="488"/>
      <c r="H46" s="517" t="s">
        <v>254</v>
      </c>
      <c r="I46" s="517"/>
      <c r="J46" s="521">
        <v>-2.125</v>
      </c>
      <c r="K46" s="521">
        <v>-2.125</v>
      </c>
      <c r="L46" s="521">
        <v>-2.25</v>
      </c>
      <c r="M46" s="521">
        <v>-2.5</v>
      </c>
      <c r="N46" s="521">
        <v>-3</v>
      </c>
      <c r="O46" s="496">
        <v>-3.25</v>
      </c>
      <c r="P46" s="555" t="s">
        <v>18</v>
      </c>
      <c r="Q46" s="454"/>
      <c r="R46" s="556" t="s">
        <v>84</v>
      </c>
      <c r="S46" s="557"/>
      <c r="T46" s="557"/>
      <c r="U46" s="557"/>
      <c r="V46" s="557"/>
      <c r="W46" s="557"/>
      <c r="X46" s="558"/>
    </row>
    <row r="47" spans="2:25" ht="16.5" customHeight="1" x14ac:dyDescent="0.25">
      <c r="B47" s="552" t="s">
        <v>255</v>
      </c>
      <c r="C47" s="553">
        <v>-1.25</v>
      </c>
      <c r="D47" s="553">
        <v>101</v>
      </c>
      <c r="E47" s="559"/>
      <c r="F47" s="488"/>
      <c r="G47" s="488"/>
      <c r="H47" s="517" t="s">
        <v>256</v>
      </c>
      <c r="I47" s="517"/>
      <c r="J47" s="521">
        <v>-2</v>
      </c>
      <c r="K47" s="521">
        <v>-2</v>
      </c>
      <c r="L47" s="521">
        <v>-2.125</v>
      </c>
      <c r="M47" s="521">
        <v>-2.375</v>
      </c>
      <c r="N47" s="521">
        <v>-2.5</v>
      </c>
      <c r="O47" s="496">
        <v>-2.75</v>
      </c>
      <c r="P47" s="555" t="s">
        <v>18</v>
      </c>
      <c r="Q47" s="454"/>
      <c r="R47" s="560" t="s">
        <v>257</v>
      </c>
      <c r="S47" s="561"/>
      <c r="T47" s="561"/>
      <c r="U47" s="561"/>
      <c r="V47" s="561"/>
      <c r="W47" s="561"/>
      <c r="X47" s="562"/>
      <c r="Y47" s="563"/>
    </row>
    <row r="48" spans="2:25" ht="14.45" customHeight="1" x14ac:dyDescent="0.2">
      <c r="B48" s="552">
        <v>12</v>
      </c>
      <c r="C48" s="553">
        <v>-1</v>
      </c>
      <c r="D48" s="553">
        <v>101.5</v>
      </c>
      <c r="E48" s="559"/>
      <c r="F48" s="488"/>
      <c r="G48" s="488"/>
      <c r="H48" s="517" t="s">
        <v>258</v>
      </c>
      <c r="I48" s="517"/>
      <c r="J48" s="496">
        <v>-0.5</v>
      </c>
      <c r="K48" s="496">
        <v>-0.5</v>
      </c>
      <c r="L48" s="496">
        <v>-0.5</v>
      </c>
      <c r="M48" s="564" t="s">
        <v>18</v>
      </c>
      <c r="N48" s="564" t="s">
        <v>18</v>
      </c>
      <c r="O48" s="472" t="s">
        <v>18</v>
      </c>
      <c r="P48" s="472" t="s">
        <v>18</v>
      </c>
      <c r="Q48" s="454"/>
      <c r="R48" s="565" t="s">
        <v>259</v>
      </c>
      <c r="S48" s="566"/>
      <c r="T48" s="566"/>
      <c r="U48" s="566"/>
      <c r="V48" s="566"/>
      <c r="W48" s="566"/>
      <c r="X48" s="567"/>
      <c r="Y48" s="568"/>
    </row>
    <row r="49" spans="2:25" ht="14.45" customHeight="1" x14ac:dyDescent="0.2">
      <c r="B49" s="552">
        <v>24</v>
      </c>
      <c r="C49" s="553">
        <v>-0.625</v>
      </c>
      <c r="D49" s="553">
        <v>102.25</v>
      </c>
      <c r="E49" s="559"/>
      <c r="F49" s="488"/>
      <c r="G49" s="488"/>
      <c r="H49" s="517" t="s">
        <v>260</v>
      </c>
      <c r="I49" s="517"/>
      <c r="J49" s="521">
        <v>-1.125</v>
      </c>
      <c r="K49" s="521">
        <v>-1.125</v>
      </c>
      <c r="L49" s="521">
        <v>-1.125</v>
      </c>
      <c r="M49" s="521">
        <v>-1.125</v>
      </c>
      <c r="N49" s="521">
        <v>-1.125</v>
      </c>
      <c r="O49" s="521">
        <v>-1.125</v>
      </c>
      <c r="P49" s="530" t="s">
        <v>18</v>
      </c>
      <c r="Q49" s="454"/>
      <c r="R49" s="569" t="s">
        <v>261</v>
      </c>
      <c r="S49" s="570"/>
      <c r="T49" s="570"/>
      <c r="U49" s="570"/>
      <c r="V49" s="570"/>
      <c r="W49" s="570"/>
      <c r="X49" s="571"/>
      <c r="Y49" s="572"/>
    </row>
    <row r="50" spans="2:25" ht="14.45" customHeight="1" x14ac:dyDescent="0.25">
      <c r="B50" s="552">
        <v>36</v>
      </c>
      <c r="C50" s="553">
        <v>0</v>
      </c>
      <c r="D50" s="553">
        <v>103</v>
      </c>
      <c r="E50" s="554"/>
      <c r="F50" s="488"/>
      <c r="G50" s="488"/>
      <c r="H50" s="517" t="s">
        <v>162</v>
      </c>
      <c r="I50" s="517"/>
      <c r="J50" s="281">
        <v>-0.625</v>
      </c>
      <c r="K50" s="281">
        <v>-0.625</v>
      </c>
      <c r="L50" s="281">
        <v>-0.625</v>
      </c>
      <c r="M50" s="281">
        <v>-0.625</v>
      </c>
      <c r="N50" s="281">
        <v>-0.625</v>
      </c>
      <c r="O50" s="281">
        <v>-0.625</v>
      </c>
      <c r="P50" s="530" t="s">
        <v>18</v>
      </c>
      <c r="Q50" s="454"/>
      <c r="R50" s="569" t="s">
        <v>262</v>
      </c>
      <c r="S50" s="570"/>
      <c r="T50" s="570"/>
      <c r="U50" s="570"/>
      <c r="V50" s="570"/>
      <c r="W50" s="570"/>
      <c r="X50" s="571"/>
      <c r="Y50" s="572"/>
    </row>
    <row r="51" spans="2:25" ht="14.45" customHeight="1" x14ac:dyDescent="0.25">
      <c r="B51" s="552">
        <v>48</v>
      </c>
      <c r="C51" s="553">
        <v>0.375</v>
      </c>
      <c r="D51" s="553">
        <v>103</v>
      </c>
      <c r="E51" s="554"/>
      <c r="F51" s="488"/>
      <c r="G51" s="488"/>
      <c r="H51" s="517" t="s">
        <v>263</v>
      </c>
      <c r="I51" s="517"/>
      <c r="J51" s="281">
        <v>-0.625</v>
      </c>
      <c r="K51" s="281">
        <v>-0.625</v>
      </c>
      <c r="L51" s="281">
        <v>-0.625</v>
      </c>
      <c r="M51" s="281">
        <v>-0.625</v>
      </c>
      <c r="N51" s="281">
        <v>-0.625</v>
      </c>
      <c r="O51" s="281">
        <v>-0.625</v>
      </c>
      <c r="P51" s="530" t="s">
        <v>18</v>
      </c>
      <c r="Q51" s="454"/>
      <c r="R51" s="573" t="s">
        <v>264</v>
      </c>
      <c r="S51" s="574"/>
      <c r="T51" s="574"/>
      <c r="U51" s="574"/>
      <c r="V51" s="574"/>
      <c r="W51" s="574"/>
      <c r="X51" s="575"/>
      <c r="Y51" s="576"/>
    </row>
    <row r="52" spans="2:25" ht="14.45" customHeight="1" x14ac:dyDescent="0.2">
      <c r="B52" s="552">
        <v>60</v>
      </c>
      <c r="C52" s="553">
        <v>0.75</v>
      </c>
      <c r="D52" s="553">
        <v>103</v>
      </c>
      <c r="E52" s="554"/>
      <c r="F52" s="488"/>
      <c r="G52" s="488"/>
      <c r="H52" s="517" t="s">
        <v>78</v>
      </c>
      <c r="I52" s="517"/>
      <c r="J52" s="521">
        <v>-0.25</v>
      </c>
      <c r="K52" s="521">
        <v>-0.25</v>
      </c>
      <c r="L52" s="521">
        <v>-0.25</v>
      </c>
      <c r="M52" s="521">
        <v>-0.25</v>
      </c>
      <c r="N52" s="521">
        <v>-0.25</v>
      </c>
      <c r="O52" s="521">
        <v>-0.25</v>
      </c>
      <c r="P52" s="521">
        <v>-0.25</v>
      </c>
      <c r="Q52" s="454"/>
      <c r="R52" s="573" t="s">
        <v>265</v>
      </c>
      <c r="S52" s="574"/>
      <c r="T52" s="574"/>
      <c r="U52" s="574"/>
      <c r="V52" s="574"/>
      <c r="W52" s="574"/>
      <c r="X52" s="575"/>
      <c r="Y52" s="576"/>
    </row>
    <row r="53" spans="2:25" ht="15" customHeight="1" thickBot="1" x14ac:dyDescent="0.3">
      <c r="B53" s="577" t="s">
        <v>266</v>
      </c>
      <c r="C53" s="578">
        <v>-0.5</v>
      </c>
      <c r="D53" s="579">
        <v>103</v>
      </c>
      <c r="E53" s="580"/>
      <c r="F53" s="581" t="s">
        <v>267</v>
      </c>
      <c r="G53" s="581"/>
      <c r="H53" s="581"/>
      <c r="I53" s="581"/>
      <c r="J53" s="454"/>
      <c r="K53" s="582" t="s">
        <v>174</v>
      </c>
      <c r="L53" s="582"/>
      <c r="M53" s="582"/>
      <c r="N53" s="582"/>
      <c r="O53" s="582"/>
      <c r="P53" s="583" t="s">
        <v>175</v>
      </c>
      <c r="Q53" s="584"/>
      <c r="R53" s="585" t="s">
        <v>268</v>
      </c>
      <c r="S53" s="586"/>
      <c r="T53" s="586"/>
      <c r="U53" s="586"/>
      <c r="V53" s="586"/>
      <c r="W53" s="586"/>
      <c r="X53" s="587"/>
    </row>
    <row r="54" spans="2:25" ht="15.75" x14ac:dyDescent="0.25">
      <c r="B54" s="588"/>
      <c r="C54" s="589"/>
      <c r="D54" s="589"/>
      <c r="E54" s="554"/>
      <c r="F54" s="590" t="s">
        <v>269</v>
      </c>
      <c r="G54" s="590"/>
      <c r="H54" s="590"/>
      <c r="I54" s="590"/>
      <c r="J54" s="454"/>
      <c r="K54" s="280" t="s">
        <v>178</v>
      </c>
      <c r="L54" s="591" t="s">
        <v>270</v>
      </c>
      <c r="M54" s="591"/>
      <c r="N54" s="592" t="s">
        <v>180</v>
      </c>
      <c r="O54" s="592"/>
      <c r="P54" s="357">
        <f>'Flex SP DSCR_MU Pricer'!$B$3</f>
        <v>5.34</v>
      </c>
      <c r="Q54" s="593"/>
      <c r="R54" s="589"/>
      <c r="S54" s="589"/>
      <c r="T54" s="589"/>
      <c r="U54" s="589"/>
      <c r="V54" s="589"/>
      <c r="W54" s="589"/>
      <c r="X54" s="594"/>
    </row>
    <row r="55" spans="2:25" ht="16.5" thickBot="1" x14ac:dyDescent="0.3">
      <c r="B55" s="595"/>
      <c r="C55" s="596"/>
      <c r="D55" s="596"/>
      <c r="E55" s="580"/>
      <c r="F55" s="597" t="s">
        <v>271</v>
      </c>
      <c r="G55" s="597"/>
      <c r="H55" s="597"/>
      <c r="I55" s="597"/>
      <c r="J55" s="584"/>
      <c r="K55" s="598" t="s">
        <v>183</v>
      </c>
      <c r="L55" s="397"/>
      <c r="M55" s="397"/>
      <c r="N55" s="397"/>
      <c r="O55" s="397"/>
      <c r="P55" s="599"/>
      <c r="Q55" s="600"/>
      <c r="R55" s="596"/>
      <c r="S55" s="596"/>
      <c r="T55" s="596"/>
      <c r="U55" s="596"/>
      <c r="V55" s="596"/>
      <c r="W55" s="596"/>
      <c r="X55" s="601"/>
    </row>
    <row r="56" spans="2:25" x14ac:dyDescent="0.2">
      <c r="N56" s="602"/>
      <c r="O56" s="602"/>
      <c r="P56" s="602"/>
    </row>
    <row r="57" spans="2:25" x14ac:dyDescent="0.2">
      <c r="N57" s="602"/>
      <c r="O57" s="602"/>
      <c r="P57" s="602"/>
    </row>
  </sheetData>
  <mergeCells count="92">
    <mergeCell ref="F53:I53"/>
    <mergeCell ref="K53:O53"/>
    <mergeCell ref="R53:X53"/>
    <mergeCell ref="B54:D55"/>
    <mergeCell ref="L54:M54"/>
    <mergeCell ref="N54:O54"/>
    <mergeCell ref="R54:X55"/>
    <mergeCell ref="K55:P55"/>
    <mergeCell ref="H50:I50"/>
    <mergeCell ref="R50:X50"/>
    <mergeCell ref="H51:I51"/>
    <mergeCell ref="R51:X51"/>
    <mergeCell ref="H52:I52"/>
    <mergeCell ref="R52:X52"/>
    <mergeCell ref="H47:I47"/>
    <mergeCell ref="R47:X47"/>
    <mergeCell ref="H48:I48"/>
    <mergeCell ref="R48:X48"/>
    <mergeCell ref="H49:I49"/>
    <mergeCell ref="R49:X49"/>
    <mergeCell ref="C44:D44"/>
    <mergeCell ref="H44:I44"/>
    <mergeCell ref="R44:X44"/>
    <mergeCell ref="H45:I45"/>
    <mergeCell ref="R45:X45"/>
    <mergeCell ref="H46:I46"/>
    <mergeCell ref="R46:X46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51 P43 P46:P47">
    <cfRule type="cellIs" dxfId="63" priority="55" operator="equal">
      <formula>"N/A"</formula>
    </cfRule>
  </conditionalFormatting>
  <conditionalFormatting sqref="B6:D43">
    <cfRule type="cellIs" dxfId="62" priority="51" operator="equal">
      <formula>"N/A"</formula>
    </cfRule>
  </conditionalFormatting>
  <conditionalFormatting sqref="D46:D52">
    <cfRule type="cellIs" dxfId="61" priority="62" operator="equal">
      <formula>"N/A"</formula>
    </cfRule>
  </conditionalFormatting>
  <conditionalFormatting sqref="E5">
    <cfRule type="cellIs" dxfId="60" priority="64" operator="equal">
      <formula>"N/A"</formula>
    </cfRule>
  </conditionalFormatting>
  <conditionalFormatting sqref="E47:E49">
    <cfRule type="cellIs" dxfId="59" priority="63" operator="equal">
      <formula>"N/A"</formula>
    </cfRule>
  </conditionalFormatting>
  <conditionalFormatting sqref="F6:F7">
    <cfRule type="cellIs" dxfId="58" priority="8" operator="equal">
      <formula>"N/A"</formula>
    </cfRule>
  </conditionalFormatting>
  <conditionalFormatting sqref="F16:F18">
    <cfRule type="cellIs" dxfId="57" priority="43" operator="equal">
      <formula>"N/A"</formula>
    </cfRule>
  </conditionalFormatting>
  <conditionalFormatting sqref="F23:F26">
    <cfRule type="cellIs" dxfId="56" priority="41" operator="equal">
      <formula>"N/A"</formula>
    </cfRule>
  </conditionalFormatting>
  <conditionalFormatting sqref="F34">
    <cfRule type="cellIs" dxfId="55" priority="48" operator="equal">
      <formula>"N/A"</formula>
    </cfRule>
  </conditionalFormatting>
  <conditionalFormatting sqref="I28:I33 O46:P46 H27:H52">
    <cfRule type="cellIs" dxfId="54" priority="49" operator="equal">
      <formula>"N/A"</formula>
    </cfRule>
  </conditionalFormatting>
  <conditionalFormatting sqref="H7:I15">
    <cfRule type="cellIs" dxfId="53" priority="56" operator="equal">
      <formula>"N/A"</formula>
    </cfRule>
  </conditionalFormatting>
  <conditionalFormatting sqref="H19:I23">
    <cfRule type="cellIs" dxfId="52" priority="7" operator="equal">
      <formula>"N/A"</formula>
    </cfRule>
  </conditionalFormatting>
  <conditionalFormatting sqref="H25:I31">
    <cfRule type="cellIs" dxfId="51" priority="40" operator="equal">
      <formula>"N/A"</formula>
    </cfRule>
  </conditionalFormatting>
  <conditionalFormatting sqref="H33:I33 H34:H52">
    <cfRule type="cellIs" dxfId="50" priority="47" operator="equal">
      <formula>"N/A"</formula>
    </cfRule>
  </conditionalFormatting>
  <conditionalFormatting sqref="H31:O31">
    <cfRule type="cellIs" dxfId="49" priority="46" operator="equal">
      <formula>"N/A"</formula>
    </cfRule>
  </conditionalFormatting>
  <conditionalFormatting sqref="H26:P26">
    <cfRule type="cellIs" dxfId="48" priority="14" operator="equal">
      <formula>"N/A"</formula>
    </cfRule>
  </conditionalFormatting>
  <conditionalFormatting sqref="I27:P27 H29:P30">
    <cfRule type="cellIs" dxfId="47" priority="45" operator="equal">
      <formula>"N/A"</formula>
    </cfRule>
  </conditionalFormatting>
  <conditionalFormatting sqref="J48:L48">
    <cfRule type="cellIs" dxfId="46" priority="35" operator="equal">
      <formula>"N/A"</formula>
    </cfRule>
  </conditionalFormatting>
  <conditionalFormatting sqref="J18:M18">
    <cfRule type="cellIs" dxfId="45" priority="10" operator="equal">
      <formula>""</formula>
    </cfRule>
  </conditionalFormatting>
  <conditionalFormatting sqref="J12:N12">
    <cfRule type="cellIs" dxfId="44" priority="53" operator="equal">
      <formula>""</formula>
    </cfRule>
  </conditionalFormatting>
  <conditionalFormatting sqref="J14:N15">
    <cfRule type="cellIs" dxfId="43" priority="54" operator="equal">
      <formula>"N/A"</formula>
    </cfRule>
  </conditionalFormatting>
  <conditionalFormatting sqref="J26:N27">
    <cfRule type="cellIs" dxfId="42" priority="29" operator="equal">
      <formula>"N/A"</formula>
    </cfRule>
  </conditionalFormatting>
  <conditionalFormatting sqref="J37:N37">
    <cfRule type="cellIs" dxfId="41" priority="19" operator="equal">
      <formula>"N/A"</formula>
    </cfRule>
  </conditionalFormatting>
  <conditionalFormatting sqref="J40:N40">
    <cfRule type="cellIs" dxfId="40" priority="28" operator="equal">
      <formula>"N/A"</formula>
    </cfRule>
  </conditionalFormatting>
  <conditionalFormatting sqref="J7:O11">
    <cfRule type="cellIs" dxfId="39" priority="50" operator="equal">
      <formula>""</formula>
    </cfRule>
  </conditionalFormatting>
  <conditionalFormatting sqref="J19:O19">
    <cfRule type="cellIs" dxfId="38" priority="9" operator="equal">
      <formula>""</formula>
    </cfRule>
  </conditionalFormatting>
  <conditionalFormatting sqref="J25:O25">
    <cfRule type="cellIs" dxfId="37" priority="23" operator="equal">
      <formula>""</formula>
    </cfRule>
  </conditionalFormatting>
  <conditionalFormatting sqref="J28:O28">
    <cfRule type="cellIs" dxfId="36" priority="25" operator="equal">
      <formula>""</formula>
    </cfRule>
  </conditionalFormatting>
  <conditionalFormatting sqref="J30:O30">
    <cfRule type="cellIs" dxfId="35" priority="21" operator="equal">
      <formula>"N/A"</formula>
    </cfRule>
  </conditionalFormatting>
  <conditionalFormatting sqref="J34:O34">
    <cfRule type="cellIs" dxfId="34" priority="20" operator="equal">
      <formula>""</formula>
    </cfRule>
  </conditionalFormatting>
  <conditionalFormatting sqref="J36:O38">
    <cfRule type="cellIs" dxfId="33" priority="27" operator="equal">
      <formula>"N/A"</formula>
    </cfRule>
  </conditionalFormatting>
  <conditionalFormatting sqref="J39:O39">
    <cfRule type="cellIs" dxfId="32" priority="18" operator="equal">
      <formula>""</formula>
    </cfRule>
  </conditionalFormatting>
  <conditionalFormatting sqref="J41:O41">
    <cfRule type="cellIs" dxfId="31" priority="17" operator="equal">
      <formula>""</formula>
    </cfRule>
  </conditionalFormatting>
  <conditionalFormatting sqref="J44:O44">
    <cfRule type="cellIs" dxfId="30" priority="16" operator="equal">
      <formula>""</formula>
    </cfRule>
  </conditionalFormatting>
  <conditionalFormatting sqref="J46:O47">
    <cfRule type="cellIs" dxfId="29" priority="33" operator="equal">
      <formula>"N/A"</formula>
    </cfRule>
  </conditionalFormatting>
  <conditionalFormatting sqref="J50:O51">
    <cfRule type="cellIs" dxfId="28" priority="12" operator="equal">
      <formula>""</formula>
    </cfRule>
  </conditionalFormatting>
  <conditionalFormatting sqref="J6:P6">
    <cfRule type="cellIs" dxfId="27" priority="60" operator="equal">
      <formula>"N/A"</formula>
    </cfRule>
  </conditionalFormatting>
  <conditionalFormatting sqref="J16:P16">
    <cfRule type="cellIs" dxfId="26" priority="57" operator="equal">
      <formula>"N/A"</formula>
    </cfRule>
  </conditionalFormatting>
  <conditionalFormatting sqref="J20:P20">
    <cfRule type="cellIs" dxfId="25" priority="24" operator="equal">
      <formula>""</formula>
    </cfRule>
  </conditionalFormatting>
  <conditionalFormatting sqref="J29:P31">
    <cfRule type="cellIs" dxfId="24" priority="22" operator="equal">
      <formula>"N/A"</formula>
    </cfRule>
  </conditionalFormatting>
  <conditionalFormatting sqref="J35:P35">
    <cfRule type="cellIs" dxfId="23" priority="38" operator="equal">
      <formula>"N/A"</formula>
    </cfRule>
  </conditionalFormatting>
  <conditionalFormatting sqref="J42:P43">
    <cfRule type="cellIs" dxfId="22" priority="36" operator="equal">
      <formula>"N/A"</formula>
    </cfRule>
  </conditionalFormatting>
  <conditionalFormatting sqref="J49:P49">
    <cfRule type="cellIs" dxfId="21" priority="34" operator="equal">
      <formula>"N/A"</formula>
    </cfRule>
  </conditionalFormatting>
  <conditionalFormatting sqref="N21">
    <cfRule type="cellIs" dxfId="20" priority="32" operator="equal">
      <formula>"N/A"</formula>
    </cfRule>
  </conditionalFormatting>
  <conditionalFormatting sqref="O13:O15">
    <cfRule type="cellIs" dxfId="19" priority="58" operator="equal">
      <formula>"N/A"</formula>
    </cfRule>
  </conditionalFormatting>
  <conditionalFormatting sqref="O18">
    <cfRule type="cellIs" dxfId="18" priority="11" operator="equal">
      <formula>"N/A"</formula>
    </cfRule>
  </conditionalFormatting>
  <conditionalFormatting sqref="O21:P22">
    <cfRule type="cellIs" dxfId="17" priority="31" operator="equal">
      <formula>"N/A"</formula>
    </cfRule>
  </conditionalFormatting>
  <conditionalFormatting sqref="O32:P33">
    <cfRule type="cellIs" dxfId="16" priority="39" operator="equal">
      <formula>"N/A"</formula>
    </cfRule>
  </conditionalFormatting>
  <conditionalFormatting sqref="P8:P9">
    <cfRule type="cellIs" dxfId="15" priority="52" operator="equal">
      <formula>""</formula>
    </cfRule>
  </conditionalFormatting>
  <conditionalFormatting sqref="P11:P15">
    <cfRule type="cellIs" dxfId="14" priority="59" operator="equal">
      <formula>"N/A"</formula>
    </cfRule>
  </conditionalFormatting>
  <conditionalFormatting sqref="P18:P19">
    <cfRule type="cellIs" dxfId="13" priority="42" operator="equal">
      <formula>"N/A"</formula>
    </cfRule>
  </conditionalFormatting>
  <conditionalFormatting sqref="P23">
    <cfRule type="cellIs" dxfId="12" priority="13" operator="equal">
      <formula>"N/A"</formula>
    </cfRule>
  </conditionalFormatting>
  <conditionalFormatting sqref="P25">
    <cfRule type="cellIs" dxfId="11" priority="44" operator="equal">
      <formula>"N/A"</formula>
    </cfRule>
  </conditionalFormatting>
  <conditionalFormatting sqref="P27:P31">
    <cfRule type="cellIs" dxfId="10" priority="30" operator="equal">
      <formula>"N/A"</formula>
    </cfRule>
  </conditionalFormatting>
  <conditionalFormatting sqref="P33:P36">
    <cfRule type="cellIs" dxfId="9" priority="26" operator="equal">
      <formula>"N/A"</formula>
    </cfRule>
  </conditionalFormatting>
  <conditionalFormatting sqref="P38:P41">
    <cfRule type="cellIs" dxfId="8" priority="37" operator="equal">
      <formula>"N/A"</formula>
    </cfRule>
  </conditionalFormatting>
  <conditionalFormatting sqref="P50:P51">
    <cfRule type="cellIs" dxfId="7" priority="15" operator="equal">
      <formula>"N/A"</formula>
    </cfRule>
  </conditionalFormatting>
  <conditionalFormatting sqref="Y49:Y52">
    <cfRule type="cellIs" dxfId="6" priority="61" operator="equal">
      <formula>"N/A"</formula>
    </cfRule>
  </conditionalFormatting>
  <conditionalFormatting sqref="R49">
    <cfRule type="cellIs" dxfId="5" priority="6" operator="equal">
      <formula>"N/A"</formula>
    </cfRule>
  </conditionalFormatting>
  <conditionalFormatting sqref="J45:O45">
    <cfRule type="cellIs" dxfId="4" priority="5" operator="equal">
      <formula>""</formula>
    </cfRule>
  </conditionalFormatting>
  <conditionalFormatting sqref="P52">
    <cfRule type="cellIs" dxfId="3" priority="4" operator="equal">
      <formula>"N/A"</formula>
    </cfRule>
  </conditionalFormatting>
  <conditionalFormatting sqref="J52:P52">
    <cfRule type="cellIs" dxfId="2" priority="3" operator="equal">
      <formula>"N/A"</formula>
    </cfRule>
  </conditionalFormatting>
  <conditionalFormatting sqref="P44">
    <cfRule type="cellIs" dxfId="1" priority="2" operator="equal">
      <formula>""</formula>
    </cfRule>
  </conditionalFormatting>
  <conditionalFormatting sqref="P45">
    <cfRule type="cellIs" dxfId="0" priority="1" operator="equal">
      <formula>""</formula>
    </cfRule>
  </conditionalFormatting>
  <pageMargins left="0.25" right="0.25" top="0.75" bottom="0.75" header="0.3" footer="0.3"/>
  <pageSetup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60E4E-FC08-4FD0-B548-829F2947D503}">
  <sheetPr published="0" codeName="Sheet6">
    <tabColor rgb="FF0070C0"/>
  </sheetPr>
  <dimension ref="A1:S44"/>
  <sheetViews>
    <sheetView workbookViewId="0">
      <selection activeCell="T10" sqref="T10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197"/>
      <c r="B1" t="s">
        <v>86</v>
      </c>
      <c r="M1" s="198"/>
    </row>
    <row r="3" spans="1:19" ht="15.75" thickBot="1" x14ac:dyDescent="0.3">
      <c r="A3" t="s">
        <v>175</v>
      </c>
      <c r="B3">
        <f>Control!$B$3</f>
        <v>5.34</v>
      </c>
    </row>
    <row r="4" spans="1:19" ht="15.75" thickBot="1" x14ac:dyDescent="0.3">
      <c r="A4" s="199"/>
      <c r="B4" s="200" t="s">
        <v>87</v>
      </c>
      <c r="C4" s="201"/>
      <c r="D4" s="203"/>
      <c r="E4" s="200" t="s">
        <v>88</v>
      </c>
      <c r="F4" s="202"/>
      <c r="G4" s="203"/>
      <c r="H4" s="200" t="s">
        <v>89</v>
      </c>
      <c r="I4" s="201"/>
      <c r="J4" s="202"/>
      <c r="L4" s="200" t="s">
        <v>91</v>
      </c>
      <c r="M4" s="202"/>
      <c r="P4" s="204"/>
      <c r="Q4" s="204"/>
      <c r="R4" s="204"/>
      <c r="S4" s="204"/>
    </row>
    <row r="5" spans="1:19" ht="18" thickBot="1" x14ac:dyDescent="0.3">
      <c r="A5" s="405" t="s">
        <v>4</v>
      </c>
      <c r="B5" s="205" t="s">
        <v>97</v>
      </c>
      <c r="C5" s="207" t="s">
        <v>98</v>
      </c>
      <c r="E5" s="205" t="s">
        <v>97</v>
      </c>
      <c r="F5" s="207" t="s">
        <v>98</v>
      </c>
      <c r="H5" s="205" t="s">
        <v>97</v>
      </c>
      <c r="I5" s="207" t="s">
        <v>98</v>
      </c>
      <c r="J5" s="207" t="s">
        <v>193</v>
      </c>
      <c r="L5" s="205" t="s">
        <v>97</v>
      </c>
      <c r="M5" s="207" t="s">
        <v>98</v>
      </c>
      <c r="P5" s="211"/>
      <c r="Q5" s="211"/>
      <c r="R5" s="211"/>
      <c r="S5" s="211"/>
    </row>
    <row r="6" spans="1:19" ht="15.75" x14ac:dyDescent="0.25">
      <c r="A6" s="406">
        <v>7</v>
      </c>
      <c r="B6" s="213" t="s">
        <v>272</v>
      </c>
      <c r="C6" s="215">
        <v>99.308300000000003</v>
      </c>
      <c r="E6" s="216"/>
      <c r="F6" s="603"/>
      <c r="H6" s="217" t="str">
        <f>IFERROR(E6+B6,"NA")</f>
        <v>NA</v>
      </c>
      <c r="I6" s="218">
        <f t="shared" ref="I6:I42" si="0">F6+C6</f>
        <v>99.308300000000003</v>
      </c>
      <c r="J6" s="219" t="e">
        <f>I6-H6</f>
        <v>#VALUE!</v>
      </c>
      <c r="L6" s="220"/>
      <c r="M6" s="409"/>
    </row>
    <row r="7" spans="1:19" ht="15.75" x14ac:dyDescent="0.25">
      <c r="A7" s="406">
        <v>7.125</v>
      </c>
      <c r="B7" s="213" t="s">
        <v>272</v>
      </c>
      <c r="C7" s="215">
        <v>100.0583</v>
      </c>
      <c r="E7" s="216"/>
      <c r="F7" s="603"/>
      <c r="H7" s="217" t="str">
        <f t="shared" ref="H7:H42" si="1">IFERROR(E7+B7,"NA")</f>
        <v>NA</v>
      </c>
      <c r="I7" s="218">
        <f t="shared" si="0"/>
        <v>100.0583</v>
      </c>
      <c r="J7" s="219" t="e">
        <f t="shared" ref="J7:J42" si="2">I7-H7</f>
        <v>#VALUE!</v>
      </c>
      <c r="L7" s="217" t="e">
        <f>H7-H6</f>
        <v>#VALUE!</v>
      </c>
      <c r="M7" s="219">
        <f>I7-I6</f>
        <v>0.75</v>
      </c>
    </row>
    <row r="8" spans="1:19" ht="15.75" x14ac:dyDescent="0.25">
      <c r="A8" s="406">
        <v>7.25</v>
      </c>
      <c r="B8" s="213" t="s">
        <v>272</v>
      </c>
      <c r="C8" s="215">
        <v>100.4333</v>
      </c>
      <c r="E8" s="216"/>
      <c r="F8" s="603"/>
      <c r="H8" s="217" t="str">
        <f t="shared" si="1"/>
        <v>NA</v>
      </c>
      <c r="I8" s="218">
        <f t="shared" si="0"/>
        <v>100.4333</v>
      </c>
      <c r="J8" s="219" t="e">
        <f t="shared" si="2"/>
        <v>#VALUE!</v>
      </c>
      <c r="L8" s="217" t="e">
        <f t="shared" ref="L8:M42" si="3">H8-H7</f>
        <v>#VALUE!</v>
      </c>
      <c r="M8" s="219">
        <f t="shared" si="3"/>
        <v>0.375</v>
      </c>
    </row>
    <row r="9" spans="1:19" ht="15.75" x14ac:dyDescent="0.25">
      <c r="A9" s="406">
        <v>7.375</v>
      </c>
      <c r="B9" s="213" t="s">
        <v>272</v>
      </c>
      <c r="C9" s="215">
        <v>100.8083</v>
      </c>
      <c r="E9" s="216"/>
      <c r="F9" s="603"/>
      <c r="H9" s="217" t="str">
        <f t="shared" si="1"/>
        <v>NA</v>
      </c>
      <c r="I9" s="218">
        <f t="shared" si="0"/>
        <v>100.8083</v>
      </c>
      <c r="J9" s="219" t="e">
        <f t="shared" si="2"/>
        <v>#VALUE!</v>
      </c>
      <c r="L9" s="217" t="e">
        <f t="shared" si="3"/>
        <v>#VALUE!</v>
      </c>
      <c r="M9" s="219">
        <f t="shared" si="3"/>
        <v>0.375</v>
      </c>
    </row>
    <row r="10" spans="1:19" ht="15.75" x14ac:dyDescent="0.25">
      <c r="A10" s="406">
        <v>7.5</v>
      </c>
      <c r="B10" s="213" t="s">
        <v>272</v>
      </c>
      <c r="C10" s="215">
        <v>101.1208</v>
      </c>
      <c r="E10" s="216"/>
      <c r="F10" s="603"/>
      <c r="H10" s="217" t="str">
        <f t="shared" si="1"/>
        <v>NA</v>
      </c>
      <c r="I10" s="218">
        <f t="shared" si="0"/>
        <v>101.1208</v>
      </c>
      <c r="J10" s="219" t="e">
        <f t="shared" si="2"/>
        <v>#VALUE!</v>
      </c>
      <c r="L10" s="217" t="e">
        <f t="shared" si="3"/>
        <v>#VALUE!</v>
      </c>
      <c r="M10" s="219">
        <f t="shared" si="3"/>
        <v>0.3125</v>
      </c>
    </row>
    <row r="11" spans="1:19" ht="15.75" x14ac:dyDescent="0.25">
      <c r="A11" s="406">
        <v>7.625</v>
      </c>
      <c r="B11" s="213" t="s">
        <v>272</v>
      </c>
      <c r="C11" s="215">
        <v>101.4333</v>
      </c>
      <c r="E11" s="216"/>
      <c r="F11" s="603"/>
      <c r="H11" s="217" t="str">
        <f t="shared" si="1"/>
        <v>NA</v>
      </c>
      <c r="I11" s="218">
        <f t="shared" si="0"/>
        <v>101.4333</v>
      </c>
      <c r="J11" s="219" t="e">
        <f t="shared" si="2"/>
        <v>#VALUE!</v>
      </c>
      <c r="L11" s="217" t="e">
        <f t="shared" si="3"/>
        <v>#VALUE!</v>
      </c>
      <c r="M11" s="219">
        <f t="shared" si="3"/>
        <v>0.3125</v>
      </c>
    </row>
    <row r="12" spans="1:19" ht="15.75" x14ac:dyDescent="0.25">
      <c r="A12" s="406">
        <v>7.75</v>
      </c>
      <c r="B12" s="213" t="s">
        <v>272</v>
      </c>
      <c r="C12" s="215">
        <v>101.7458</v>
      </c>
      <c r="E12" s="216"/>
      <c r="F12" s="603"/>
      <c r="H12" s="217" t="str">
        <f t="shared" si="1"/>
        <v>NA</v>
      </c>
      <c r="I12" s="218">
        <f t="shared" si="0"/>
        <v>101.7458</v>
      </c>
      <c r="J12" s="219" t="e">
        <f t="shared" si="2"/>
        <v>#VALUE!</v>
      </c>
      <c r="L12" s="217" t="e">
        <f t="shared" si="3"/>
        <v>#VALUE!</v>
      </c>
      <c r="M12" s="219">
        <f t="shared" si="3"/>
        <v>0.3125</v>
      </c>
    </row>
    <row r="13" spans="1:19" ht="15.75" x14ac:dyDescent="0.25">
      <c r="A13" s="406">
        <v>7.875</v>
      </c>
      <c r="B13" s="213" t="s">
        <v>272</v>
      </c>
      <c r="C13" s="215">
        <v>101.9333</v>
      </c>
      <c r="E13" s="216"/>
      <c r="F13" s="603"/>
      <c r="H13" s="217" t="str">
        <f t="shared" si="1"/>
        <v>NA</v>
      </c>
      <c r="I13" s="218">
        <f t="shared" si="0"/>
        <v>101.9333</v>
      </c>
      <c r="J13" s="219" t="e">
        <f t="shared" si="2"/>
        <v>#VALUE!</v>
      </c>
      <c r="L13" s="217" t="e">
        <f t="shared" si="3"/>
        <v>#VALUE!</v>
      </c>
      <c r="M13" s="219">
        <f t="shared" si="3"/>
        <v>0.1875</v>
      </c>
    </row>
    <row r="14" spans="1:19" ht="15.75" x14ac:dyDescent="0.25">
      <c r="A14" s="406">
        <v>8</v>
      </c>
      <c r="B14" s="213" t="s">
        <v>272</v>
      </c>
      <c r="C14" s="215">
        <v>102.2145</v>
      </c>
      <c r="E14" s="216"/>
      <c r="F14" s="603"/>
      <c r="H14" s="217" t="str">
        <f t="shared" si="1"/>
        <v>NA</v>
      </c>
      <c r="I14" s="218">
        <f t="shared" si="0"/>
        <v>102.2145</v>
      </c>
      <c r="J14" s="219" t="e">
        <f t="shared" si="2"/>
        <v>#VALUE!</v>
      </c>
      <c r="L14" s="217" t="e">
        <f t="shared" si="3"/>
        <v>#VALUE!</v>
      </c>
      <c r="M14" s="219">
        <f t="shared" si="3"/>
        <v>0.28119999999999834</v>
      </c>
    </row>
    <row r="15" spans="1:19" ht="15.75" x14ac:dyDescent="0.25">
      <c r="A15" s="406">
        <v>8.125</v>
      </c>
      <c r="B15" s="213" t="s">
        <v>272</v>
      </c>
      <c r="C15" s="215">
        <v>102.3708</v>
      </c>
      <c r="E15" s="216"/>
      <c r="F15" s="603"/>
      <c r="H15" s="217" t="str">
        <f t="shared" si="1"/>
        <v>NA</v>
      </c>
      <c r="I15" s="218">
        <f t="shared" si="0"/>
        <v>102.3708</v>
      </c>
      <c r="J15" s="219" t="e">
        <f t="shared" si="2"/>
        <v>#VALUE!</v>
      </c>
      <c r="L15" s="217" t="e">
        <f t="shared" si="3"/>
        <v>#VALUE!</v>
      </c>
      <c r="M15" s="219">
        <f t="shared" si="3"/>
        <v>0.15630000000000166</v>
      </c>
    </row>
    <row r="16" spans="1:19" ht="15.75" x14ac:dyDescent="0.25">
      <c r="A16" s="406">
        <v>8.25</v>
      </c>
      <c r="B16" s="213" t="s">
        <v>272</v>
      </c>
      <c r="C16" s="215">
        <v>102.652</v>
      </c>
      <c r="E16" s="216"/>
      <c r="F16" s="603"/>
      <c r="H16" s="217" t="str">
        <f t="shared" si="1"/>
        <v>NA</v>
      </c>
      <c r="I16" s="218">
        <f t="shared" si="0"/>
        <v>102.652</v>
      </c>
      <c r="J16" s="219" t="e">
        <f t="shared" si="2"/>
        <v>#VALUE!</v>
      </c>
      <c r="L16" s="217" t="e">
        <f t="shared" si="3"/>
        <v>#VALUE!</v>
      </c>
      <c r="M16" s="219">
        <f t="shared" si="3"/>
        <v>0.28119999999999834</v>
      </c>
    </row>
    <row r="17" spans="1:13" ht="15.75" x14ac:dyDescent="0.25">
      <c r="A17" s="406">
        <v>8.375</v>
      </c>
      <c r="B17" s="213" t="s">
        <v>272</v>
      </c>
      <c r="C17" s="215">
        <v>102.9333</v>
      </c>
      <c r="E17" s="216"/>
      <c r="F17" s="603"/>
      <c r="H17" s="217" t="str">
        <f t="shared" si="1"/>
        <v>NA</v>
      </c>
      <c r="I17" s="218">
        <f t="shared" si="0"/>
        <v>102.9333</v>
      </c>
      <c r="J17" s="219" t="e">
        <f t="shared" si="2"/>
        <v>#VALUE!</v>
      </c>
      <c r="L17" s="217" t="e">
        <f t="shared" si="3"/>
        <v>#VALUE!</v>
      </c>
      <c r="M17" s="219">
        <f t="shared" si="3"/>
        <v>0.28130000000000166</v>
      </c>
    </row>
    <row r="18" spans="1:13" ht="15.75" x14ac:dyDescent="0.25">
      <c r="A18" s="406">
        <v>8.5</v>
      </c>
      <c r="B18" s="213" t="s">
        <v>272</v>
      </c>
      <c r="C18" s="215">
        <v>103.2145</v>
      </c>
      <c r="E18" s="216"/>
      <c r="F18" s="603"/>
      <c r="H18" s="217" t="str">
        <f t="shared" si="1"/>
        <v>NA</v>
      </c>
      <c r="I18" s="218">
        <f t="shared" si="0"/>
        <v>103.2145</v>
      </c>
      <c r="J18" s="219" t="e">
        <f t="shared" si="2"/>
        <v>#VALUE!</v>
      </c>
      <c r="L18" s="217" t="e">
        <f t="shared" si="3"/>
        <v>#VALUE!</v>
      </c>
      <c r="M18" s="219">
        <f t="shared" si="3"/>
        <v>0.28119999999999834</v>
      </c>
    </row>
    <row r="19" spans="1:13" ht="15.75" x14ac:dyDescent="0.25">
      <c r="A19" s="406">
        <v>8.625</v>
      </c>
      <c r="B19" s="213" t="s">
        <v>272</v>
      </c>
      <c r="C19" s="215">
        <v>103.3708</v>
      </c>
      <c r="E19" s="216"/>
      <c r="F19" s="603"/>
      <c r="H19" s="217" t="str">
        <f t="shared" si="1"/>
        <v>NA</v>
      </c>
      <c r="I19" s="218">
        <f t="shared" si="0"/>
        <v>103.3708</v>
      </c>
      <c r="J19" s="219" t="e">
        <f t="shared" si="2"/>
        <v>#VALUE!</v>
      </c>
      <c r="L19" s="217" t="e">
        <f t="shared" si="3"/>
        <v>#VALUE!</v>
      </c>
      <c r="M19" s="219">
        <f t="shared" si="3"/>
        <v>0.15630000000000166</v>
      </c>
    </row>
    <row r="20" spans="1:13" ht="15.75" x14ac:dyDescent="0.25">
      <c r="A20" s="406">
        <v>8.75</v>
      </c>
      <c r="B20" s="213" t="s">
        <v>272</v>
      </c>
      <c r="C20" s="215">
        <v>103.652</v>
      </c>
      <c r="E20" s="216"/>
      <c r="F20" s="603"/>
      <c r="H20" s="217" t="str">
        <f t="shared" si="1"/>
        <v>NA</v>
      </c>
      <c r="I20" s="218">
        <f t="shared" si="0"/>
        <v>103.652</v>
      </c>
      <c r="J20" s="219" t="e">
        <f t="shared" si="2"/>
        <v>#VALUE!</v>
      </c>
      <c r="L20" s="217" t="e">
        <f t="shared" si="3"/>
        <v>#VALUE!</v>
      </c>
      <c r="M20" s="219">
        <f t="shared" si="3"/>
        <v>0.28119999999999834</v>
      </c>
    </row>
    <row r="21" spans="1:13" ht="15.75" x14ac:dyDescent="0.25">
      <c r="A21" s="406">
        <v>8.875</v>
      </c>
      <c r="B21" s="213" t="s">
        <v>272</v>
      </c>
      <c r="C21" s="215">
        <v>103.902</v>
      </c>
      <c r="E21" s="216"/>
      <c r="F21" s="603"/>
      <c r="H21" s="217" t="str">
        <f t="shared" si="1"/>
        <v>NA</v>
      </c>
      <c r="I21" s="218">
        <f t="shared" si="0"/>
        <v>103.902</v>
      </c>
      <c r="J21" s="219" t="e">
        <f t="shared" si="2"/>
        <v>#VALUE!</v>
      </c>
      <c r="L21" s="217" t="e">
        <f t="shared" si="3"/>
        <v>#VALUE!</v>
      </c>
      <c r="M21" s="219">
        <f t="shared" si="3"/>
        <v>0.25</v>
      </c>
    </row>
    <row r="22" spans="1:13" ht="15.75" x14ac:dyDescent="0.25">
      <c r="A22" s="406">
        <v>9</v>
      </c>
      <c r="B22" s="213" t="s">
        <v>272</v>
      </c>
      <c r="C22" s="215">
        <v>104.152</v>
      </c>
      <c r="E22" s="216"/>
      <c r="F22" s="603"/>
      <c r="H22" s="217" t="str">
        <f t="shared" si="1"/>
        <v>NA</v>
      </c>
      <c r="I22" s="218">
        <f t="shared" si="0"/>
        <v>104.152</v>
      </c>
      <c r="J22" s="219" t="e">
        <f t="shared" si="2"/>
        <v>#VALUE!</v>
      </c>
      <c r="L22" s="217" t="e">
        <f t="shared" si="3"/>
        <v>#VALUE!</v>
      </c>
      <c r="M22" s="219">
        <f t="shared" si="3"/>
        <v>0.25</v>
      </c>
    </row>
    <row r="23" spans="1:13" ht="15.75" x14ac:dyDescent="0.25">
      <c r="A23" s="406">
        <v>9.125</v>
      </c>
      <c r="B23" s="213" t="s">
        <v>272</v>
      </c>
      <c r="C23" s="215">
        <v>104.277</v>
      </c>
      <c r="E23" s="216"/>
      <c r="F23" s="603"/>
      <c r="H23" s="217" t="str">
        <f t="shared" si="1"/>
        <v>NA</v>
      </c>
      <c r="I23" s="218">
        <f t="shared" si="0"/>
        <v>104.277</v>
      </c>
      <c r="J23" s="219" t="e">
        <f t="shared" si="2"/>
        <v>#VALUE!</v>
      </c>
      <c r="L23" s="217" t="e">
        <f t="shared" si="3"/>
        <v>#VALUE!</v>
      </c>
      <c r="M23" s="219">
        <f t="shared" si="3"/>
        <v>0.125</v>
      </c>
    </row>
    <row r="24" spans="1:13" ht="15.75" x14ac:dyDescent="0.25">
      <c r="A24" s="406">
        <v>9.25</v>
      </c>
      <c r="B24" s="213" t="s">
        <v>272</v>
      </c>
      <c r="C24" s="215">
        <v>104.527</v>
      </c>
      <c r="E24" s="216"/>
      <c r="F24" s="603"/>
      <c r="H24" s="217" t="str">
        <f t="shared" si="1"/>
        <v>NA</v>
      </c>
      <c r="I24" s="218">
        <f t="shared" si="0"/>
        <v>104.527</v>
      </c>
      <c r="J24" s="219" t="e">
        <f t="shared" si="2"/>
        <v>#VALUE!</v>
      </c>
      <c r="L24" s="217" t="e">
        <f t="shared" si="3"/>
        <v>#VALUE!</v>
      </c>
      <c r="M24" s="219">
        <f t="shared" si="3"/>
        <v>0.25</v>
      </c>
    </row>
    <row r="25" spans="1:13" ht="15.75" x14ac:dyDescent="0.25">
      <c r="A25" s="406">
        <v>9.375</v>
      </c>
      <c r="B25" s="213" t="s">
        <v>272</v>
      </c>
      <c r="C25" s="215">
        <v>104.777</v>
      </c>
      <c r="E25" s="216"/>
      <c r="F25" s="603"/>
      <c r="H25" s="217" t="str">
        <f t="shared" si="1"/>
        <v>NA</v>
      </c>
      <c r="I25" s="218">
        <f t="shared" si="0"/>
        <v>104.777</v>
      </c>
      <c r="J25" s="219" t="e">
        <f t="shared" si="2"/>
        <v>#VALUE!</v>
      </c>
      <c r="L25" s="217" t="e">
        <f t="shared" si="3"/>
        <v>#VALUE!</v>
      </c>
      <c r="M25" s="219">
        <f t="shared" si="3"/>
        <v>0.25</v>
      </c>
    </row>
    <row r="26" spans="1:13" ht="15.75" x14ac:dyDescent="0.25">
      <c r="A26" s="406">
        <v>9.5</v>
      </c>
      <c r="B26" s="213" t="s">
        <v>272</v>
      </c>
      <c r="C26" s="215">
        <v>105.027</v>
      </c>
      <c r="E26" s="216"/>
      <c r="F26" s="603"/>
      <c r="H26" s="217" t="str">
        <f t="shared" si="1"/>
        <v>NA</v>
      </c>
      <c r="I26" s="218">
        <f t="shared" si="0"/>
        <v>105.027</v>
      </c>
      <c r="J26" s="219" t="e">
        <f t="shared" si="2"/>
        <v>#VALUE!</v>
      </c>
      <c r="L26" s="217" t="e">
        <f t="shared" si="3"/>
        <v>#VALUE!</v>
      </c>
      <c r="M26" s="219">
        <f t="shared" si="3"/>
        <v>0.25</v>
      </c>
    </row>
    <row r="27" spans="1:13" ht="15.75" x14ac:dyDescent="0.25">
      <c r="A27" s="406">
        <v>9.625</v>
      </c>
      <c r="B27" s="213" t="s">
        <v>272</v>
      </c>
      <c r="C27" s="215">
        <v>105.277</v>
      </c>
      <c r="E27" s="216"/>
      <c r="F27" s="603"/>
      <c r="H27" s="217" t="str">
        <f t="shared" si="1"/>
        <v>NA</v>
      </c>
      <c r="I27" s="218">
        <f t="shared" si="0"/>
        <v>105.277</v>
      </c>
      <c r="J27" s="219" t="e">
        <f t="shared" si="2"/>
        <v>#VALUE!</v>
      </c>
      <c r="L27" s="217" t="e">
        <f t="shared" si="3"/>
        <v>#VALUE!</v>
      </c>
      <c r="M27" s="219">
        <f t="shared" si="3"/>
        <v>0.25</v>
      </c>
    </row>
    <row r="28" spans="1:13" ht="15.75" x14ac:dyDescent="0.25">
      <c r="A28" s="406">
        <v>9.75</v>
      </c>
      <c r="B28" s="213" t="s">
        <v>272</v>
      </c>
      <c r="C28" s="215">
        <v>105.527</v>
      </c>
      <c r="E28" s="216"/>
      <c r="F28" s="603"/>
      <c r="H28" s="217" t="str">
        <f t="shared" si="1"/>
        <v>NA</v>
      </c>
      <c r="I28" s="218">
        <f t="shared" si="0"/>
        <v>105.527</v>
      </c>
      <c r="J28" s="219" t="e">
        <f t="shared" si="2"/>
        <v>#VALUE!</v>
      </c>
      <c r="L28" s="217" t="e">
        <f t="shared" si="3"/>
        <v>#VALUE!</v>
      </c>
      <c r="M28" s="219">
        <f t="shared" si="3"/>
        <v>0.25</v>
      </c>
    </row>
    <row r="29" spans="1:13" ht="15.75" x14ac:dyDescent="0.25">
      <c r="A29" s="406">
        <v>9.875</v>
      </c>
      <c r="B29" s="213" t="s">
        <v>272</v>
      </c>
      <c r="C29" s="215">
        <v>105.777</v>
      </c>
      <c r="E29" s="216"/>
      <c r="F29" s="603"/>
      <c r="H29" s="217" t="str">
        <f t="shared" si="1"/>
        <v>NA</v>
      </c>
      <c r="I29" s="218">
        <f t="shared" si="0"/>
        <v>105.777</v>
      </c>
      <c r="J29" s="219" t="e">
        <f t="shared" si="2"/>
        <v>#VALUE!</v>
      </c>
      <c r="L29" s="217" t="e">
        <f t="shared" si="3"/>
        <v>#VALUE!</v>
      </c>
      <c r="M29" s="219">
        <f t="shared" si="3"/>
        <v>0.25</v>
      </c>
    </row>
    <row r="30" spans="1:13" ht="15.75" x14ac:dyDescent="0.25">
      <c r="A30" s="406">
        <v>10</v>
      </c>
      <c r="B30" s="213" t="s">
        <v>272</v>
      </c>
      <c r="C30" s="215">
        <v>106.027</v>
      </c>
      <c r="E30" s="216"/>
      <c r="F30" s="603"/>
      <c r="H30" s="217" t="str">
        <f t="shared" si="1"/>
        <v>NA</v>
      </c>
      <c r="I30" s="218">
        <f t="shared" si="0"/>
        <v>106.027</v>
      </c>
      <c r="J30" s="219" t="e">
        <f t="shared" si="2"/>
        <v>#VALUE!</v>
      </c>
      <c r="L30" s="217" t="e">
        <f t="shared" si="3"/>
        <v>#VALUE!</v>
      </c>
      <c r="M30" s="219">
        <f t="shared" si="3"/>
        <v>0.25</v>
      </c>
    </row>
    <row r="31" spans="1:13" ht="15.75" x14ac:dyDescent="0.25">
      <c r="A31" s="406">
        <v>10.125</v>
      </c>
      <c r="B31" s="213" t="s">
        <v>272</v>
      </c>
      <c r="C31" s="215">
        <v>106.277</v>
      </c>
      <c r="E31" s="216"/>
      <c r="F31" s="603"/>
      <c r="H31" s="217" t="str">
        <f t="shared" si="1"/>
        <v>NA</v>
      </c>
      <c r="I31" s="218">
        <f t="shared" si="0"/>
        <v>106.277</v>
      </c>
      <c r="J31" s="219" t="e">
        <f t="shared" si="2"/>
        <v>#VALUE!</v>
      </c>
      <c r="L31" s="217" t="e">
        <f t="shared" si="3"/>
        <v>#VALUE!</v>
      </c>
      <c r="M31" s="219">
        <f t="shared" si="3"/>
        <v>0.25</v>
      </c>
    </row>
    <row r="32" spans="1:13" ht="15.75" x14ac:dyDescent="0.25">
      <c r="A32" s="406">
        <v>10.25</v>
      </c>
      <c r="B32" s="213" t="s">
        <v>272</v>
      </c>
      <c r="C32" s="215">
        <v>106.527</v>
      </c>
      <c r="E32" s="216"/>
      <c r="F32" s="603"/>
      <c r="H32" s="217" t="str">
        <f t="shared" si="1"/>
        <v>NA</v>
      </c>
      <c r="I32" s="218">
        <f t="shared" si="0"/>
        <v>106.527</v>
      </c>
      <c r="J32" s="219" t="e">
        <f t="shared" si="2"/>
        <v>#VALUE!</v>
      </c>
      <c r="L32" s="217" t="e">
        <f t="shared" si="3"/>
        <v>#VALUE!</v>
      </c>
      <c r="M32" s="219">
        <f t="shared" si="3"/>
        <v>0.25</v>
      </c>
    </row>
    <row r="33" spans="1:13" ht="15.75" x14ac:dyDescent="0.25">
      <c r="A33" s="406">
        <v>10.375</v>
      </c>
      <c r="B33" s="213" t="s">
        <v>272</v>
      </c>
      <c r="C33" s="215">
        <v>106.777</v>
      </c>
      <c r="E33" s="216"/>
      <c r="F33" s="603"/>
      <c r="H33" s="217" t="str">
        <f t="shared" si="1"/>
        <v>NA</v>
      </c>
      <c r="I33" s="218">
        <f t="shared" si="0"/>
        <v>106.777</v>
      </c>
      <c r="J33" s="219" t="e">
        <f t="shared" si="2"/>
        <v>#VALUE!</v>
      </c>
      <c r="L33" s="217" t="e">
        <f t="shared" si="3"/>
        <v>#VALUE!</v>
      </c>
      <c r="M33" s="219">
        <f t="shared" si="3"/>
        <v>0.25</v>
      </c>
    </row>
    <row r="34" spans="1:13" ht="15.75" x14ac:dyDescent="0.25">
      <c r="A34" s="406">
        <v>10.5</v>
      </c>
      <c r="B34" s="213" t="s">
        <v>272</v>
      </c>
      <c r="C34" s="215">
        <v>107.027</v>
      </c>
      <c r="E34" s="216"/>
      <c r="F34" s="603"/>
      <c r="H34" s="217" t="str">
        <f t="shared" si="1"/>
        <v>NA</v>
      </c>
      <c r="I34" s="218">
        <f t="shared" si="0"/>
        <v>107.027</v>
      </c>
      <c r="J34" s="219" t="e">
        <f t="shared" si="2"/>
        <v>#VALUE!</v>
      </c>
      <c r="L34" s="217" t="e">
        <f t="shared" si="3"/>
        <v>#VALUE!</v>
      </c>
      <c r="M34" s="219">
        <f t="shared" si="3"/>
        <v>0.25</v>
      </c>
    </row>
    <row r="35" spans="1:13" ht="15.75" x14ac:dyDescent="0.25">
      <c r="A35" s="406">
        <v>10.625</v>
      </c>
      <c r="B35" s="213" t="s">
        <v>272</v>
      </c>
      <c r="C35" s="215">
        <v>107.277</v>
      </c>
      <c r="E35" s="216"/>
      <c r="F35" s="603"/>
      <c r="H35" s="217" t="str">
        <f t="shared" si="1"/>
        <v>NA</v>
      </c>
      <c r="I35" s="218">
        <f t="shared" si="0"/>
        <v>107.277</v>
      </c>
      <c r="J35" s="219" t="e">
        <f t="shared" si="2"/>
        <v>#VALUE!</v>
      </c>
      <c r="L35" s="217" t="e">
        <f t="shared" si="3"/>
        <v>#VALUE!</v>
      </c>
      <c r="M35" s="219">
        <f t="shared" si="3"/>
        <v>0.25</v>
      </c>
    </row>
    <row r="36" spans="1:13" ht="15.75" x14ac:dyDescent="0.25">
      <c r="A36" s="406">
        <v>10.75</v>
      </c>
      <c r="B36" s="213" t="s">
        <v>272</v>
      </c>
      <c r="C36" s="215">
        <v>107.527</v>
      </c>
      <c r="E36" s="216"/>
      <c r="F36" s="603"/>
      <c r="H36" s="217" t="str">
        <f t="shared" si="1"/>
        <v>NA</v>
      </c>
      <c r="I36" s="218">
        <f t="shared" si="0"/>
        <v>107.527</v>
      </c>
      <c r="J36" s="219" t="e">
        <f t="shared" si="2"/>
        <v>#VALUE!</v>
      </c>
      <c r="L36" s="217" t="e">
        <f t="shared" si="3"/>
        <v>#VALUE!</v>
      </c>
      <c r="M36" s="219">
        <f t="shared" si="3"/>
        <v>0.25</v>
      </c>
    </row>
    <row r="37" spans="1:13" ht="15.75" x14ac:dyDescent="0.25">
      <c r="A37" s="406">
        <v>10.875</v>
      </c>
      <c r="B37" s="213" t="s">
        <v>272</v>
      </c>
      <c r="C37" s="215">
        <v>107.777</v>
      </c>
      <c r="E37" s="216"/>
      <c r="F37" s="603"/>
      <c r="H37" s="217" t="str">
        <f t="shared" si="1"/>
        <v>NA</v>
      </c>
      <c r="I37" s="218">
        <f t="shared" si="0"/>
        <v>107.777</v>
      </c>
      <c r="J37" s="219" t="e">
        <f t="shared" si="2"/>
        <v>#VALUE!</v>
      </c>
      <c r="L37" s="217" t="e">
        <f t="shared" si="3"/>
        <v>#VALUE!</v>
      </c>
      <c r="M37" s="219">
        <f t="shared" si="3"/>
        <v>0.25</v>
      </c>
    </row>
    <row r="38" spans="1:13" ht="15.75" x14ac:dyDescent="0.25">
      <c r="A38" s="406">
        <v>11</v>
      </c>
      <c r="B38" s="213" t="s">
        <v>272</v>
      </c>
      <c r="C38" s="215">
        <v>108.027</v>
      </c>
      <c r="E38" s="216"/>
      <c r="F38" s="603"/>
      <c r="H38" s="217" t="str">
        <f t="shared" si="1"/>
        <v>NA</v>
      </c>
      <c r="I38" s="218">
        <f t="shared" si="0"/>
        <v>108.027</v>
      </c>
      <c r="J38" s="219" t="e">
        <f t="shared" si="2"/>
        <v>#VALUE!</v>
      </c>
      <c r="L38" s="217" t="e">
        <f t="shared" si="3"/>
        <v>#VALUE!</v>
      </c>
      <c r="M38" s="219">
        <f t="shared" si="3"/>
        <v>0.25</v>
      </c>
    </row>
    <row r="39" spans="1:13" ht="15.75" x14ac:dyDescent="0.25">
      <c r="A39" s="406">
        <v>11.125</v>
      </c>
      <c r="B39" s="213" t="s">
        <v>272</v>
      </c>
      <c r="C39" s="215">
        <v>108.277</v>
      </c>
      <c r="E39" s="216"/>
      <c r="F39" s="603"/>
      <c r="H39" s="217" t="str">
        <f t="shared" si="1"/>
        <v>NA</v>
      </c>
      <c r="I39" s="218">
        <f t="shared" si="0"/>
        <v>108.277</v>
      </c>
      <c r="J39" s="219" t="e">
        <f t="shared" si="2"/>
        <v>#VALUE!</v>
      </c>
      <c r="L39" s="217" t="e">
        <f t="shared" si="3"/>
        <v>#VALUE!</v>
      </c>
      <c r="M39" s="219">
        <f t="shared" si="3"/>
        <v>0.25</v>
      </c>
    </row>
    <row r="40" spans="1:13" ht="15.75" x14ac:dyDescent="0.25">
      <c r="A40" s="406">
        <v>11.25</v>
      </c>
      <c r="B40" s="213" t="s">
        <v>272</v>
      </c>
      <c r="C40" s="215">
        <v>108.527</v>
      </c>
      <c r="E40" s="216"/>
      <c r="F40" s="603"/>
      <c r="H40" s="217" t="str">
        <f t="shared" si="1"/>
        <v>NA</v>
      </c>
      <c r="I40" s="218">
        <f t="shared" si="0"/>
        <v>108.527</v>
      </c>
      <c r="J40" s="219" t="e">
        <f t="shared" si="2"/>
        <v>#VALUE!</v>
      </c>
      <c r="L40" s="217" t="e">
        <f t="shared" si="3"/>
        <v>#VALUE!</v>
      </c>
      <c r="M40" s="219">
        <f t="shared" si="3"/>
        <v>0.25</v>
      </c>
    </row>
    <row r="41" spans="1:13" ht="15.75" x14ac:dyDescent="0.25">
      <c r="A41" s="406">
        <v>11.375</v>
      </c>
      <c r="B41" s="213" t="s">
        <v>272</v>
      </c>
      <c r="C41" s="215">
        <v>108.777</v>
      </c>
      <c r="E41" s="216"/>
      <c r="F41" s="603"/>
      <c r="H41" s="217" t="str">
        <f t="shared" si="1"/>
        <v>NA</v>
      </c>
      <c r="I41" s="218">
        <f t="shared" si="0"/>
        <v>108.777</v>
      </c>
      <c r="J41" s="219" t="e">
        <f t="shared" si="2"/>
        <v>#VALUE!</v>
      </c>
      <c r="L41" s="217" t="e">
        <f t="shared" si="3"/>
        <v>#VALUE!</v>
      </c>
      <c r="M41" s="219">
        <f t="shared" si="3"/>
        <v>0.25</v>
      </c>
    </row>
    <row r="42" spans="1:13" ht="15.75" x14ac:dyDescent="0.25">
      <c r="A42" s="406">
        <v>11.5</v>
      </c>
      <c r="B42" s="213" t="s">
        <v>272</v>
      </c>
      <c r="C42" s="215">
        <v>109.027</v>
      </c>
      <c r="E42" s="216"/>
      <c r="F42" s="603"/>
      <c r="H42" s="217" t="str">
        <f t="shared" si="1"/>
        <v>NA</v>
      </c>
      <c r="I42" s="218">
        <f t="shared" si="0"/>
        <v>109.027</v>
      </c>
      <c r="J42" s="219" t="e">
        <f t="shared" si="2"/>
        <v>#VALUE!</v>
      </c>
      <c r="L42" s="217" t="e">
        <f t="shared" si="3"/>
        <v>#VALUE!</v>
      </c>
      <c r="M42" s="219">
        <f t="shared" si="3"/>
        <v>0.25</v>
      </c>
    </row>
    <row r="43" spans="1:13" ht="15.75" x14ac:dyDescent="0.25">
      <c r="A43" s="604"/>
      <c r="B43" s="214"/>
      <c r="C43" s="214"/>
      <c r="E43" s="605"/>
      <c r="F43" s="605"/>
      <c r="H43" s="218"/>
      <c r="I43" s="218"/>
      <c r="J43" s="218"/>
      <c r="L43" s="218"/>
      <c r="M43" s="218"/>
    </row>
    <row r="44" spans="1:13" ht="15.75" x14ac:dyDescent="0.25">
      <c r="A44" s="604"/>
      <c r="B44" s="214"/>
      <c r="C44" s="214"/>
      <c r="E44" s="605"/>
      <c r="F44" s="605"/>
      <c r="H44" s="218"/>
      <c r="I44" s="218"/>
      <c r="J44" s="218"/>
      <c r="L44" s="218"/>
      <c r="M44" s="218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2E868-6DEB-49D4-8BE2-87B0337FB848}">
  <sheetPr published="0" codeName="Sheet7">
    <tabColor rgb="FF00B050"/>
    <pageSetUpPr fitToPage="1"/>
  </sheetPr>
  <dimension ref="B1:R53"/>
  <sheetViews>
    <sheetView workbookViewId="0">
      <selection activeCell="N22" sqref="N22:Q22"/>
    </sheetView>
  </sheetViews>
  <sheetFormatPr defaultColWidth="8.85546875" defaultRowHeight="18.75" x14ac:dyDescent="0.3"/>
  <cols>
    <col min="1" max="1" width="3.140625" style="606" customWidth="1"/>
    <col min="2" max="2" width="17.140625" style="606" customWidth="1"/>
    <col min="3" max="3" width="16.28515625" style="606" customWidth="1"/>
    <col min="4" max="4" width="1.5703125" style="606" customWidth="1"/>
    <col min="5" max="5" width="23.42578125" style="606" customWidth="1"/>
    <col min="6" max="6" width="22.7109375" style="606" customWidth="1"/>
    <col min="7" max="9" width="9" style="606" bestFit="1" customWidth="1"/>
    <col min="10" max="12" width="9.7109375" style="606" bestFit="1" customWidth="1"/>
    <col min="13" max="13" width="1.5703125" style="606" customWidth="1"/>
    <col min="14" max="18" width="10.7109375" style="606" customWidth="1"/>
    <col min="19" max="16384" width="8.85546875" style="606"/>
  </cols>
  <sheetData>
    <row r="1" spans="2:18" ht="19.5" thickBot="1" x14ac:dyDescent="0.35"/>
    <row r="2" spans="2:18" ht="15" customHeight="1" x14ac:dyDescent="0.3">
      <c r="B2" s="235" t="s">
        <v>0</v>
      </c>
      <c r="C2" s="236"/>
      <c r="D2" s="607"/>
      <c r="E2" s="6" t="s">
        <v>273</v>
      </c>
      <c r="F2" s="6"/>
      <c r="G2" s="6"/>
      <c r="H2" s="6"/>
      <c r="I2" s="6"/>
      <c r="J2" s="6"/>
      <c r="K2" s="6"/>
      <c r="L2" s="6"/>
      <c r="M2" s="608"/>
      <c r="N2" s="609" t="s">
        <v>274</v>
      </c>
      <c r="O2" s="609"/>
      <c r="P2" s="609"/>
      <c r="Q2" s="609"/>
      <c r="R2" s="610"/>
    </row>
    <row r="3" spans="2:18" ht="15" customHeight="1" x14ac:dyDescent="0.3">
      <c r="B3" s="242"/>
      <c r="C3" s="243"/>
      <c r="E3" s="17"/>
      <c r="F3" s="17"/>
      <c r="G3" s="17"/>
      <c r="H3" s="17"/>
      <c r="I3" s="17"/>
      <c r="J3" s="17"/>
      <c r="K3" s="17"/>
      <c r="L3" s="17"/>
      <c r="M3" s="611"/>
      <c r="N3" s="276" t="s">
        <v>275</v>
      </c>
      <c r="O3" s="276"/>
      <c r="P3" s="276"/>
      <c r="Q3" s="277">
        <v>101</v>
      </c>
      <c r="R3" s="278"/>
    </row>
    <row r="4" spans="2:18" ht="15.6" customHeight="1" x14ac:dyDescent="0.3">
      <c r="B4" s="249" t="s">
        <v>3</v>
      </c>
      <c r="C4" s="612">
        <f>Control!$B$1</f>
        <v>45278</v>
      </c>
      <c r="D4" s="611"/>
      <c r="E4" s="613"/>
      <c r="F4" s="613"/>
      <c r="G4" s="613"/>
      <c r="H4" s="613"/>
      <c r="I4" s="613"/>
      <c r="J4" s="613"/>
      <c r="K4" s="613"/>
      <c r="L4" s="613"/>
      <c r="M4" s="611"/>
      <c r="N4" s="614" t="s">
        <v>276</v>
      </c>
      <c r="O4" s="614"/>
      <c r="P4" s="614"/>
      <c r="Q4" s="614" t="s">
        <v>277</v>
      </c>
      <c r="R4" s="615"/>
    </row>
    <row r="5" spans="2:18" x14ac:dyDescent="0.3">
      <c r="B5" s="344" t="s">
        <v>94</v>
      </c>
      <c r="C5" s="345"/>
      <c r="E5" s="345" t="s">
        <v>95</v>
      </c>
      <c r="F5" s="345"/>
      <c r="G5" s="345"/>
      <c r="H5" s="345"/>
      <c r="I5" s="345"/>
      <c r="J5" s="345"/>
      <c r="K5" s="345"/>
      <c r="L5" s="345"/>
      <c r="N5" s="616">
        <v>2.5000000000000001E-3</v>
      </c>
      <c r="O5" s="616"/>
      <c r="P5" s="616"/>
      <c r="Q5" s="616">
        <v>5.0000000000000001E-3</v>
      </c>
      <c r="R5" s="617"/>
    </row>
    <row r="6" spans="2:18" ht="15.75" customHeight="1" x14ac:dyDescent="0.3">
      <c r="B6" s="618" t="s">
        <v>96</v>
      </c>
      <c r="C6" s="619" t="s">
        <v>278</v>
      </c>
      <c r="E6" s="619" t="s">
        <v>99</v>
      </c>
      <c r="F6" s="619" t="s">
        <v>279</v>
      </c>
      <c r="G6" s="620" t="s">
        <v>114</v>
      </c>
      <c r="H6" s="620">
        <v>0.65</v>
      </c>
      <c r="I6" s="620">
        <v>0.70000000000000018</v>
      </c>
      <c r="J6" s="620">
        <v>0.75000000000000022</v>
      </c>
      <c r="K6" s="620">
        <v>0.80000000000000027</v>
      </c>
      <c r="L6" s="620">
        <v>0.85</v>
      </c>
      <c r="N6" s="616">
        <v>5.0000000000000001E-3</v>
      </c>
      <c r="O6" s="616"/>
      <c r="P6" s="616"/>
      <c r="Q6" s="616">
        <v>0.01</v>
      </c>
      <c r="R6" s="617"/>
    </row>
    <row r="7" spans="2:18" ht="15" customHeight="1" x14ac:dyDescent="0.3">
      <c r="B7" s="621">
        <f>'Flex SP 2nd Liens Pricer'!A6</f>
        <v>8.75</v>
      </c>
      <c r="C7" s="268">
        <f>'Flex SP 2nd Liens Pricer'!H6</f>
        <v>97.375</v>
      </c>
      <c r="D7" s="622"/>
      <c r="E7" s="279" t="s">
        <v>102</v>
      </c>
      <c r="F7" s="357" t="s">
        <v>103</v>
      </c>
      <c r="G7" s="281">
        <v>0.625</v>
      </c>
      <c r="H7" s="281">
        <v>0</v>
      </c>
      <c r="I7" s="281">
        <v>-1.5</v>
      </c>
      <c r="J7" s="281">
        <v>-1.7749999999999999</v>
      </c>
      <c r="K7" s="281">
        <v>-3.625</v>
      </c>
      <c r="L7" s="281">
        <v>-5.25</v>
      </c>
      <c r="N7" s="623" t="s">
        <v>280</v>
      </c>
      <c r="O7" s="623"/>
      <c r="P7" s="623"/>
      <c r="Q7" s="623"/>
      <c r="R7" s="624"/>
    </row>
    <row r="8" spans="2:18" ht="15" customHeight="1" x14ac:dyDescent="0.3">
      <c r="B8" s="621">
        <f>'Flex SP 2nd Liens Pricer'!A7</f>
        <v>8.875</v>
      </c>
      <c r="C8" s="268">
        <f>'Flex SP 2nd Liens Pricer'!H7</f>
        <v>97.75</v>
      </c>
      <c r="D8" s="622"/>
      <c r="E8" s="279"/>
      <c r="F8" s="357" t="s">
        <v>22</v>
      </c>
      <c r="G8" s="281">
        <v>0.375</v>
      </c>
      <c r="H8" s="281">
        <v>0.25</v>
      </c>
      <c r="I8" s="281">
        <v>-1.5</v>
      </c>
      <c r="J8" s="281">
        <v>-2.25</v>
      </c>
      <c r="K8" s="281">
        <v>-4.125</v>
      </c>
      <c r="L8" s="281">
        <v>-6.75</v>
      </c>
      <c r="N8" s="625" t="s">
        <v>25</v>
      </c>
      <c r="O8" s="625"/>
      <c r="P8" s="625"/>
      <c r="Q8" s="625"/>
      <c r="R8" s="626"/>
    </row>
    <row r="9" spans="2:18" ht="15" customHeight="1" x14ac:dyDescent="0.3">
      <c r="B9" s="621">
        <f>'Flex SP 2nd Liens Pricer'!A8</f>
        <v>9</v>
      </c>
      <c r="C9" s="268">
        <f>'Flex SP 2nd Liens Pricer'!H8</f>
        <v>98.125</v>
      </c>
      <c r="D9" s="622"/>
      <c r="E9" s="279"/>
      <c r="F9" s="357" t="s">
        <v>24</v>
      </c>
      <c r="G9" s="281">
        <v>0.125</v>
      </c>
      <c r="H9" s="281">
        <v>-0.5</v>
      </c>
      <c r="I9" s="281">
        <v>-2.25</v>
      </c>
      <c r="J9" s="281">
        <v>-3.5</v>
      </c>
      <c r="K9" s="281">
        <v>-5.125</v>
      </c>
      <c r="L9" s="627"/>
      <c r="N9" s="628" t="s">
        <v>27</v>
      </c>
      <c r="O9" s="628"/>
      <c r="P9" s="628"/>
      <c r="Q9" s="629">
        <v>0.125</v>
      </c>
      <c r="R9" s="630"/>
    </row>
    <row r="10" spans="2:18" ht="15" customHeight="1" x14ac:dyDescent="0.3">
      <c r="B10" s="621">
        <f>'Flex SP 2nd Liens Pricer'!A9</f>
        <v>9.125</v>
      </c>
      <c r="C10" s="268">
        <f>'Flex SP 2nd Liens Pricer'!H9</f>
        <v>98.5</v>
      </c>
      <c r="D10" s="622"/>
      <c r="E10" s="279"/>
      <c r="F10" s="357" t="s">
        <v>26</v>
      </c>
      <c r="G10" s="281">
        <v>-0.875</v>
      </c>
      <c r="H10" s="281">
        <v>-1.5</v>
      </c>
      <c r="I10" s="281">
        <v>-3.25</v>
      </c>
      <c r="J10" s="281">
        <v>-4.75</v>
      </c>
      <c r="K10" s="281">
        <v>-5.875</v>
      </c>
      <c r="L10" s="627"/>
      <c r="N10" s="628" t="s">
        <v>29</v>
      </c>
      <c r="O10" s="628"/>
      <c r="P10" s="628"/>
      <c r="Q10" s="628">
        <v>0</v>
      </c>
      <c r="R10" s="631"/>
    </row>
    <row r="11" spans="2:18" ht="15" customHeight="1" x14ac:dyDescent="0.3">
      <c r="B11" s="621">
        <f>'Flex SP 2nd Liens Pricer'!A10</f>
        <v>9.25</v>
      </c>
      <c r="C11" s="268">
        <f>'Flex SP 2nd Liens Pricer'!H10</f>
        <v>98.875</v>
      </c>
      <c r="D11" s="622"/>
      <c r="E11" s="279"/>
      <c r="F11" s="357" t="s">
        <v>28</v>
      </c>
      <c r="G11" s="281">
        <v>-2.125</v>
      </c>
      <c r="H11" s="281">
        <v>-2.5</v>
      </c>
      <c r="I11" s="281">
        <v>-4.5</v>
      </c>
      <c r="J11" s="281">
        <v>-6.75</v>
      </c>
      <c r="K11" s="281">
        <v>-8.125</v>
      </c>
      <c r="L11" s="627"/>
      <c r="N11" s="628" t="s">
        <v>31</v>
      </c>
      <c r="O11" s="628"/>
      <c r="P11" s="628"/>
      <c r="Q11" s="628" t="s">
        <v>272</v>
      </c>
      <c r="R11" s="631"/>
    </row>
    <row r="12" spans="2:18" ht="15" customHeight="1" x14ac:dyDescent="0.3">
      <c r="B12" s="621">
        <f>'Flex SP 2nd Liens Pricer'!A11</f>
        <v>9.375</v>
      </c>
      <c r="C12" s="268">
        <f>'Flex SP 2nd Liens Pricer'!H11</f>
        <v>99.125</v>
      </c>
      <c r="D12" s="622"/>
      <c r="E12" s="345" t="s">
        <v>112</v>
      </c>
      <c r="F12" s="345"/>
      <c r="G12" s="345"/>
      <c r="H12" s="345"/>
      <c r="I12" s="345"/>
      <c r="J12" s="345"/>
      <c r="K12" s="345"/>
      <c r="L12" s="345"/>
      <c r="N12" s="289" t="s">
        <v>281</v>
      </c>
      <c r="O12" s="289"/>
      <c r="P12" s="289"/>
      <c r="Q12" s="289"/>
      <c r="R12" s="290"/>
    </row>
    <row r="13" spans="2:18" ht="15" customHeight="1" x14ac:dyDescent="0.3">
      <c r="B13" s="621">
        <f>'Flex SP 2nd Liens Pricer'!A12</f>
        <v>9.5</v>
      </c>
      <c r="C13" s="268">
        <f>'Flex SP 2nd Liens Pricer'!H12</f>
        <v>99.375</v>
      </c>
      <c r="D13" s="622"/>
      <c r="E13" s="619"/>
      <c r="F13" s="619" t="s">
        <v>279</v>
      </c>
      <c r="G13" s="620">
        <v>0.60000000000000009</v>
      </c>
      <c r="H13" s="620">
        <v>0.65000000000000013</v>
      </c>
      <c r="I13" s="620">
        <v>0.70000000000000018</v>
      </c>
      <c r="J13" s="620">
        <v>0.75000000000000022</v>
      </c>
      <c r="K13" s="620">
        <v>0.80000000000000027</v>
      </c>
      <c r="L13" s="620">
        <v>0.85</v>
      </c>
      <c r="N13" s="289" t="s">
        <v>282</v>
      </c>
      <c r="O13" s="289"/>
      <c r="P13" s="289"/>
      <c r="Q13" s="289"/>
      <c r="R13" s="290"/>
    </row>
    <row r="14" spans="2:18" ht="15" customHeight="1" x14ac:dyDescent="0.3">
      <c r="B14" s="621">
        <f>'Flex SP 2nd Liens Pricer'!A13</f>
        <v>9.625</v>
      </c>
      <c r="C14" s="268">
        <f>'Flex SP 2nd Liens Pricer'!H13</f>
        <v>99.625</v>
      </c>
      <c r="D14" s="622"/>
      <c r="E14" s="279" t="s">
        <v>283</v>
      </c>
      <c r="F14" s="279"/>
      <c r="G14" s="281">
        <v>0.125</v>
      </c>
      <c r="H14" s="281">
        <v>0.125</v>
      </c>
      <c r="I14" s="281">
        <v>0.125</v>
      </c>
      <c r="J14" s="281">
        <v>0.125</v>
      </c>
      <c r="K14" s="281">
        <v>0.125</v>
      </c>
      <c r="L14" s="281">
        <v>0.125</v>
      </c>
      <c r="N14" s="294" t="s">
        <v>33</v>
      </c>
      <c r="O14" s="294"/>
      <c r="P14" s="294"/>
      <c r="Q14" s="294"/>
      <c r="R14" s="295"/>
    </row>
    <row r="15" spans="2:18" ht="15" customHeight="1" x14ac:dyDescent="0.3">
      <c r="B15" s="621">
        <f>'Flex SP 2nd Liens Pricer'!A14</f>
        <v>9.75</v>
      </c>
      <c r="C15" s="268">
        <f>'Flex SP 2nd Liens Pricer'!H14</f>
        <v>99.875</v>
      </c>
      <c r="D15" s="622"/>
      <c r="E15" s="279" t="s">
        <v>284</v>
      </c>
      <c r="F15" s="279"/>
      <c r="G15" s="281">
        <v>-0.25</v>
      </c>
      <c r="H15" s="281">
        <v>-0.25</v>
      </c>
      <c r="I15" s="281">
        <v>-0.375</v>
      </c>
      <c r="J15" s="281">
        <v>-0.375</v>
      </c>
      <c r="K15" s="281">
        <v>-0.5</v>
      </c>
      <c r="L15" s="281">
        <v>-0.5</v>
      </c>
      <c r="N15" s="289" t="s">
        <v>223</v>
      </c>
      <c r="O15" s="289"/>
      <c r="P15" s="289"/>
      <c r="Q15" s="296">
        <v>-0.25</v>
      </c>
      <c r="R15" s="297"/>
    </row>
    <row r="16" spans="2:18" ht="15" customHeight="1" x14ac:dyDescent="0.3">
      <c r="B16" s="621">
        <f>'Flex SP 2nd Liens Pricer'!A15</f>
        <v>9.875</v>
      </c>
      <c r="C16" s="268">
        <f>'Flex SP 2nd Liens Pricer'!H15</f>
        <v>100.125</v>
      </c>
      <c r="D16" s="622"/>
      <c r="E16" s="279" t="s">
        <v>285</v>
      </c>
      <c r="F16" s="279"/>
      <c r="G16" s="281">
        <v>-0.125</v>
      </c>
      <c r="H16" s="281">
        <v>-0.125</v>
      </c>
      <c r="I16" s="281">
        <v>-0.25</v>
      </c>
      <c r="J16" s="281">
        <v>-0.5</v>
      </c>
      <c r="K16" s="281">
        <v>-0.5</v>
      </c>
      <c r="L16" s="281">
        <v>-0.625</v>
      </c>
      <c r="N16" s="289" t="s">
        <v>27</v>
      </c>
      <c r="O16" s="289"/>
      <c r="P16" s="289"/>
      <c r="Q16" s="296">
        <v>-0.375</v>
      </c>
      <c r="R16" s="297"/>
    </row>
    <row r="17" spans="2:18" ht="15" customHeight="1" x14ac:dyDescent="0.3">
      <c r="B17" s="621">
        <f>'Flex SP 2nd Liens Pricer'!A16</f>
        <v>10</v>
      </c>
      <c r="C17" s="268">
        <f>'Flex SP 2nd Liens Pricer'!H16</f>
        <v>100.375</v>
      </c>
      <c r="D17" s="622"/>
      <c r="E17" s="279" t="s">
        <v>286</v>
      </c>
      <c r="F17" s="279"/>
      <c r="G17" s="281">
        <v>-0.625</v>
      </c>
      <c r="H17" s="281">
        <v>-0.625</v>
      </c>
      <c r="I17" s="281">
        <v>-1</v>
      </c>
      <c r="J17" s="281">
        <v>-1</v>
      </c>
      <c r="K17" s="281">
        <v>-1.25</v>
      </c>
      <c r="L17" s="281">
        <v>-1.25</v>
      </c>
      <c r="N17" s="289" t="s">
        <v>35</v>
      </c>
      <c r="O17" s="289"/>
      <c r="P17" s="289"/>
      <c r="Q17" s="296">
        <v>-0.25</v>
      </c>
      <c r="R17" s="297"/>
    </row>
    <row r="18" spans="2:18" ht="15" customHeight="1" x14ac:dyDescent="0.3">
      <c r="B18" s="621">
        <f>'Flex SP 2nd Liens Pricer'!A17</f>
        <v>10.125</v>
      </c>
      <c r="C18" s="268">
        <f>'Flex SP 2nd Liens Pricer'!H17</f>
        <v>100.625</v>
      </c>
      <c r="D18" s="622"/>
      <c r="E18" s="279" t="s">
        <v>287</v>
      </c>
      <c r="F18" s="279"/>
      <c r="G18" s="281">
        <v>-0.5</v>
      </c>
      <c r="H18" s="281">
        <v>-0.5</v>
      </c>
      <c r="I18" s="281">
        <v>-0.5</v>
      </c>
      <c r="J18" s="281">
        <v>-0.5</v>
      </c>
      <c r="K18" s="281">
        <v>-0.5</v>
      </c>
      <c r="L18" s="281">
        <v>-0.5</v>
      </c>
      <c r="N18" s="372" t="s">
        <v>113</v>
      </c>
      <c r="O18" s="372"/>
      <c r="P18" s="372"/>
      <c r="Q18" s="372"/>
      <c r="R18" s="632"/>
    </row>
    <row r="19" spans="2:18" ht="15" customHeight="1" x14ac:dyDescent="0.3">
      <c r="B19" s="621">
        <f>'Flex SP 2nd Liens Pricer'!A18</f>
        <v>10.25</v>
      </c>
      <c r="C19" s="268">
        <f>'Flex SP 2nd Liens Pricer'!H18</f>
        <v>100.875</v>
      </c>
      <c r="D19" s="622"/>
      <c r="E19" s="279" t="s">
        <v>288</v>
      </c>
      <c r="F19" s="279"/>
      <c r="G19" s="281">
        <v>-0.5</v>
      </c>
      <c r="H19" s="281">
        <v>-0.5</v>
      </c>
      <c r="I19" s="281">
        <v>-0.5</v>
      </c>
      <c r="J19" s="281">
        <v>-0.5</v>
      </c>
      <c r="K19" s="281">
        <v>-0.5</v>
      </c>
      <c r="L19" s="281">
        <v>-0.5</v>
      </c>
      <c r="N19" s="633" t="s">
        <v>289</v>
      </c>
      <c r="O19" s="634"/>
      <c r="P19" s="634"/>
      <c r="Q19" s="634"/>
      <c r="R19" s="635"/>
    </row>
    <row r="20" spans="2:18" ht="15" customHeight="1" x14ac:dyDescent="0.3">
      <c r="B20" s="621">
        <f>'Flex SP 2nd Liens Pricer'!A19</f>
        <v>10.375</v>
      </c>
      <c r="C20" s="268">
        <f>'Flex SP 2nd Liens Pricer'!H19</f>
        <v>101.125</v>
      </c>
      <c r="D20" s="622"/>
      <c r="E20" s="279" t="s">
        <v>290</v>
      </c>
      <c r="F20" s="279"/>
      <c r="G20" s="281">
        <v>-0.25</v>
      </c>
      <c r="H20" s="281">
        <v>-0.25</v>
      </c>
      <c r="I20" s="281">
        <v>-0.25</v>
      </c>
      <c r="J20" s="281">
        <v>-0.25</v>
      </c>
      <c r="K20" s="281">
        <v>-0.25</v>
      </c>
      <c r="L20" s="281">
        <v>-0.25</v>
      </c>
      <c r="N20" s="636" t="s">
        <v>130</v>
      </c>
      <c r="O20" s="637"/>
      <c r="P20" s="637"/>
      <c r="Q20" s="637"/>
      <c r="R20" s="638"/>
    </row>
    <row r="21" spans="2:18" ht="15" customHeight="1" x14ac:dyDescent="0.3">
      <c r="B21" s="621">
        <f>'Flex SP 2nd Liens Pricer'!A20</f>
        <v>10.5</v>
      </c>
      <c r="C21" s="268">
        <f>'Flex SP 2nd Liens Pricer'!H20</f>
        <v>101.375</v>
      </c>
      <c r="D21" s="622"/>
      <c r="E21" s="279" t="s">
        <v>291</v>
      </c>
      <c r="F21" s="279"/>
      <c r="G21" s="281">
        <v>-0.25</v>
      </c>
      <c r="H21" s="281">
        <v>-0.25</v>
      </c>
      <c r="I21" s="281">
        <v>-0.25</v>
      </c>
      <c r="J21" s="281">
        <v>-0.25</v>
      </c>
      <c r="K21" s="281">
        <v>-0.375</v>
      </c>
      <c r="L21" s="281">
        <v>-0.375</v>
      </c>
      <c r="N21" s="639"/>
      <c r="O21" s="640"/>
      <c r="P21" s="640"/>
      <c r="Q21" s="640"/>
      <c r="R21" s="641"/>
    </row>
    <row r="22" spans="2:18" ht="15" customHeight="1" x14ac:dyDescent="0.3">
      <c r="B22" s="621">
        <f>'Flex SP 2nd Liens Pricer'!A21</f>
        <v>10.625</v>
      </c>
      <c r="C22" s="268">
        <f>'Flex SP 2nd Liens Pricer'!H21</f>
        <v>101.625</v>
      </c>
      <c r="D22" s="622"/>
      <c r="E22" s="279" t="s">
        <v>292</v>
      </c>
      <c r="F22" s="279"/>
      <c r="G22" s="281">
        <v>0</v>
      </c>
      <c r="H22" s="281">
        <v>0</v>
      </c>
      <c r="I22" s="281">
        <v>0</v>
      </c>
      <c r="J22" s="281">
        <v>0</v>
      </c>
      <c r="K22" s="281">
        <v>0</v>
      </c>
      <c r="L22" s="281">
        <v>0</v>
      </c>
      <c r="N22" s="633" t="s">
        <v>293</v>
      </c>
      <c r="O22" s="634"/>
      <c r="P22" s="634"/>
      <c r="Q22" s="634"/>
      <c r="R22" s="635"/>
    </row>
    <row r="23" spans="2:18" ht="15" customHeight="1" x14ac:dyDescent="0.3">
      <c r="B23" s="621">
        <f>'Flex SP 2nd Liens Pricer'!A22</f>
        <v>10.75</v>
      </c>
      <c r="C23" s="268">
        <f>'Flex SP 2nd Liens Pricer'!H22</f>
        <v>101.875</v>
      </c>
      <c r="D23" s="622"/>
      <c r="E23" s="279" t="s">
        <v>294</v>
      </c>
      <c r="F23" s="279"/>
      <c r="G23" s="281">
        <v>-0.25</v>
      </c>
      <c r="H23" s="281">
        <v>-0.25</v>
      </c>
      <c r="I23" s="281">
        <v>-0.25</v>
      </c>
      <c r="J23" s="281">
        <v>-0.25</v>
      </c>
      <c r="K23" s="281">
        <v>-0.25</v>
      </c>
      <c r="L23" s="281">
        <v>-0.25</v>
      </c>
      <c r="N23" s="642" t="s">
        <v>295</v>
      </c>
      <c r="O23" s="643"/>
      <c r="P23" s="643"/>
      <c r="Q23" s="643"/>
      <c r="R23" s="644"/>
    </row>
    <row r="24" spans="2:18" ht="15" customHeight="1" x14ac:dyDescent="0.3">
      <c r="B24" s="621">
        <f>'Flex SP 2nd Liens Pricer'!A23</f>
        <v>10.875</v>
      </c>
      <c r="C24" s="268">
        <f>'Flex SP 2nd Liens Pricer'!H23</f>
        <v>102.125</v>
      </c>
      <c r="D24" s="622"/>
      <c r="E24" s="279" t="s">
        <v>296</v>
      </c>
      <c r="F24" s="279"/>
      <c r="G24" s="281">
        <v>-0.375</v>
      </c>
      <c r="H24" s="281">
        <v>-0.375</v>
      </c>
      <c r="I24" s="281">
        <v>-0.375</v>
      </c>
      <c r="J24" s="281">
        <v>-0.375</v>
      </c>
      <c r="K24" s="281">
        <v>-0.375</v>
      </c>
      <c r="L24" s="281">
        <v>-0.375</v>
      </c>
      <c r="N24" s="642" t="s">
        <v>297</v>
      </c>
      <c r="O24" s="643"/>
      <c r="P24" s="643"/>
      <c r="Q24" s="643"/>
      <c r="R24" s="644"/>
    </row>
    <row r="25" spans="2:18" ht="15" customHeight="1" x14ac:dyDescent="0.3">
      <c r="B25" s="621">
        <f>'Flex SP 2nd Liens Pricer'!A24</f>
        <v>11</v>
      </c>
      <c r="C25" s="268">
        <f>'Flex SP 2nd Liens Pricer'!H24</f>
        <v>102.375</v>
      </c>
      <c r="D25" s="622"/>
      <c r="E25" s="279" t="s">
        <v>298</v>
      </c>
      <c r="F25" s="279"/>
      <c r="G25" s="281">
        <v>-0.5</v>
      </c>
      <c r="H25" s="281">
        <v>-0.5</v>
      </c>
      <c r="I25" s="281">
        <v>-0.5</v>
      </c>
      <c r="J25" s="281">
        <v>-0.5</v>
      </c>
      <c r="K25" s="281">
        <v>-0.5</v>
      </c>
      <c r="L25" s="281">
        <v>-0.5</v>
      </c>
      <c r="N25" s="633" t="s">
        <v>64</v>
      </c>
      <c r="O25" s="634"/>
      <c r="P25" s="634"/>
      <c r="Q25" s="634"/>
      <c r="R25" s="635"/>
    </row>
    <row r="26" spans="2:18" x14ac:dyDescent="0.3">
      <c r="B26" s="621">
        <f>'Flex SP 2nd Liens Pricer'!A25</f>
        <v>11.125</v>
      </c>
      <c r="C26" s="268">
        <f>'Flex SP 2nd Liens Pricer'!H25</f>
        <v>102.625</v>
      </c>
      <c r="D26" s="622"/>
      <c r="E26" s="645"/>
      <c r="F26" s="646"/>
      <c r="G26" s="647"/>
      <c r="H26" s="647"/>
      <c r="I26" s="647"/>
      <c r="J26" s="647"/>
      <c r="K26" s="647"/>
      <c r="L26" s="648"/>
      <c r="N26" s="649" t="s">
        <v>134</v>
      </c>
      <c r="O26" s="650"/>
      <c r="P26" s="650"/>
      <c r="Q26" s="650"/>
      <c r="R26" s="651"/>
    </row>
    <row r="27" spans="2:18" ht="15" customHeight="1" x14ac:dyDescent="0.3">
      <c r="B27" s="621">
        <f>'Flex SP 2nd Liens Pricer'!A26</f>
        <v>11.25</v>
      </c>
      <c r="C27" s="268">
        <f>'Flex SP 2nd Liens Pricer'!H26</f>
        <v>102.875</v>
      </c>
      <c r="D27" s="622"/>
      <c r="E27" s="652"/>
      <c r="F27" s="653"/>
      <c r="G27" s="654"/>
      <c r="H27" s="654"/>
      <c r="I27" s="654"/>
      <c r="J27" s="654"/>
      <c r="K27" s="654"/>
      <c r="L27" s="655"/>
      <c r="N27" s="633" t="s">
        <v>299</v>
      </c>
      <c r="O27" s="634"/>
      <c r="P27" s="634"/>
      <c r="Q27" s="634"/>
      <c r="R27" s="635"/>
    </row>
    <row r="28" spans="2:18" ht="15" customHeight="1" x14ac:dyDescent="0.3">
      <c r="B28" s="621">
        <f>'Flex SP 2nd Liens Pricer'!A27</f>
        <v>11.375</v>
      </c>
      <c r="C28" s="268">
        <f>'Flex SP 2nd Liens Pricer'!H27</f>
        <v>103.125</v>
      </c>
      <c r="D28" s="622"/>
      <c r="E28" s="652"/>
      <c r="F28" s="653"/>
      <c r="G28" s="654"/>
      <c r="H28" s="654"/>
      <c r="I28" s="654"/>
      <c r="J28" s="654"/>
      <c r="K28" s="654"/>
      <c r="L28" s="655"/>
      <c r="N28" s="649" t="s">
        <v>300</v>
      </c>
      <c r="O28" s="650"/>
      <c r="P28" s="650"/>
      <c r="Q28" s="650"/>
      <c r="R28" s="651"/>
    </row>
    <row r="29" spans="2:18" ht="15" customHeight="1" x14ac:dyDescent="0.3">
      <c r="B29" s="621">
        <f>'Flex SP 2nd Liens Pricer'!A28</f>
        <v>11.5</v>
      </c>
      <c r="C29" s="268">
        <f>'Flex SP 2nd Liens Pricer'!H28</f>
        <v>103.375</v>
      </c>
      <c r="D29" s="622"/>
      <c r="E29" s="652"/>
      <c r="F29" s="653"/>
      <c r="G29" s="654"/>
      <c r="H29" s="654"/>
      <c r="I29" s="654"/>
      <c r="J29" s="654"/>
      <c r="K29" s="654"/>
      <c r="L29" s="655"/>
      <c r="N29" s="633" t="s">
        <v>301</v>
      </c>
      <c r="O29" s="634"/>
      <c r="P29" s="634"/>
      <c r="Q29" s="634"/>
      <c r="R29" s="635"/>
    </row>
    <row r="30" spans="2:18" ht="15" customHeight="1" x14ac:dyDescent="0.3">
      <c r="B30" s="621">
        <f>'Flex SP 2nd Liens Pricer'!A29</f>
        <v>11.625</v>
      </c>
      <c r="C30" s="268">
        <f>'Flex SP 2nd Liens Pricer'!H29</f>
        <v>103.625</v>
      </c>
      <c r="D30" s="622"/>
      <c r="E30" s="652"/>
      <c r="F30" s="653"/>
      <c r="G30" s="656"/>
      <c r="H30" s="654"/>
      <c r="I30" s="654"/>
      <c r="J30" s="654"/>
      <c r="K30" s="654"/>
      <c r="L30" s="655"/>
      <c r="N30" s="649" t="s">
        <v>302</v>
      </c>
      <c r="O30" s="650"/>
      <c r="P30" s="650"/>
      <c r="Q30" s="650"/>
      <c r="R30" s="651"/>
    </row>
    <row r="31" spans="2:18" x14ac:dyDescent="0.3">
      <c r="B31" s="621">
        <f>'Flex SP 2nd Liens Pricer'!A30</f>
        <v>11.75</v>
      </c>
      <c r="C31" s="268">
        <f>'Flex SP 2nd Liens Pricer'!H30</f>
        <v>103.875</v>
      </c>
      <c r="D31" s="622"/>
      <c r="E31" s="652"/>
      <c r="F31" s="653"/>
      <c r="G31" s="654"/>
      <c r="H31" s="654"/>
      <c r="I31" s="654"/>
      <c r="J31" s="654"/>
      <c r="K31" s="654"/>
      <c r="L31" s="655"/>
      <c r="N31" s="633" t="s">
        <v>303</v>
      </c>
      <c r="O31" s="634"/>
      <c r="P31" s="634"/>
      <c r="Q31" s="634"/>
      <c r="R31" s="635"/>
    </row>
    <row r="32" spans="2:18" ht="15" customHeight="1" x14ac:dyDescent="0.3">
      <c r="B32" s="621">
        <f>'Flex SP 2nd Liens Pricer'!A31</f>
        <v>11.875</v>
      </c>
      <c r="C32" s="268">
        <f>'Flex SP 2nd Liens Pricer'!H31</f>
        <v>104.125</v>
      </c>
      <c r="D32" s="622"/>
      <c r="E32" s="652"/>
      <c r="F32" s="653"/>
      <c r="G32" s="654"/>
      <c r="H32" s="654"/>
      <c r="I32" s="654"/>
      <c r="J32" s="654"/>
      <c r="K32" s="654"/>
      <c r="L32" s="655"/>
      <c r="N32" s="657" t="s">
        <v>304</v>
      </c>
      <c r="O32" s="658"/>
      <c r="P32" s="658"/>
      <c r="Q32" s="658"/>
      <c r="R32" s="659"/>
    </row>
    <row r="33" spans="2:18" x14ac:dyDescent="0.3">
      <c r="B33" s="621">
        <f>'Flex SP 2nd Liens Pricer'!A32</f>
        <v>12</v>
      </c>
      <c r="C33" s="268">
        <f>'Flex SP 2nd Liens Pricer'!H32</f>
        <v>104.375</v>
      </c>
      <c r="D33" s="622"/>
      <c r="E33" s="652"/>
      <c r="F33" s="653"/>
      <c r="G33" s="654"/>
      <c r="H33" s="654"/>
      <c r="I33" s="654"/>
      <c r="J33" s="654"/>
      <c r="K33" s="654"/>
      <c r="L33" s="655"/>
      <c r="N33" s="660" t="s">
        <v>305</v>
      </c>
      <c r="O33" s="318"/>
      <c r="P33" s="318"/>
      <c r="Q33" s="318"/>
      <c r="R33" s="319"/>
    </row>
    <row r="34" spans="2:18" x14ac:dyDescent="0.3">
      <c r="B34" s="621">
        <f>'Flex SP 2nd Liens Pricer'!A33</f>
        <v>12.125</v>
      </c>
      <c r="C34" s="268">
        <f>'Flex SP 2nd Liens Pricer'!H33</f>
        <v>104.625</v>
      </c>
      <c r="E34" s="652"/>
      <c r="F34" s="653"/>
      <c r="G34" s="654"/>
      <c r="H34" s="654"/>
      <c r="I34" s="654"/>
      <c r="J34" s="654"/>
      <c r="K34" s="654"/>
      <c r="L34" s="655"/>
      <c r="N34" s="660" t="s">
        <v>306</v>
      </c>
      <c r="O34" s="318"/>
      <c r="P34" s="318"/>
      <c r="Q34" s="318"/>
      <c r="R34" s="319"/>
    </row>
    <row r="35" spans="2:18" ht="15" customHeight="1" x14ac:dyDescent="0.3">
      <c r="B35" s="621">
        <f>'Flex SP 2nd Liens Pricer'!A34</f>
        <v>12.25</v>
      </c>
      <c r="C35" s="268">
        <f>'Flex SP 2nd Liens Pricer'!H34</f>
        <v>104.875</v>
      </c>
      <c r="E35" s="661"/>
      <c r="F35" s="662"/>
      <c r="G35" s="662"/>
      <c r="H35" s="662"/>
      <c r="I35" s="662"/>
      <c r="J35" s="662"/>
      <c r="K35" s="662"/>
      <c r="L35" s="663"/>
      <c r="N35" s="660" t="s">
        <v>307</v>
      </c>
      <c r="O35" s="318"/>
      <c r="P35" s="318"/>
      <c r="Q35" s="318"/>
      <c r="R35" s="319"/>
    </row>
    <row r="36" spans="2:18" ht="20.45" customHeight="1" x14ac:dyDescent="0.3">
      <c r="B36" s="621">
        <f>'Flex SP 2nd Liens Pricer'!A35</f>
        <v>12.375</v>
      </c>
      <c r="C36" s="268">
        <f>'Flex SP 2nd Liens Pricer'!H35</f>
        <v>105.125</v>
      </c>
      <c r="E36" s="661" t="s">
        <v>41</v>
      </c>
      <c r="F36" s="662"/>
      <c r="G36" s="662"/>
      <c r="H36" s="662"/>
      <c r="I36" s="662"/>
      <c r="J36" s="662"/>
      <c r="K36" s="662"/>
      <c r="L36" s="663"/>
      <c r="N36" s="660" t="s">
        <v>308</v>
      </c>
      <c r="O36" s="318"/>
      <c r="P36" s="318"/>
      <c r="Q36" s="318"/>
      <c r="R36" s="319"/>
    </row>
    <row r="37" spans="2:18" ht="15" customHeight="1" x14ac:dyDescent="0.3">
      <c r="B37" s="621">
        <f>'Flex SP 2nd Liens Pricer'!A36</f>
        <v>12.5</v>
      </c>
      <c r="C37" s="268">
        <f>'Flex SP 2nd Liens Pricer'!H36</f>
        <v>105.375</v>
      </c>
      <c r="E37" s="661" t="s">
        <v>43</v>
      </c>
      <c r="F37" s="662"/>
      <c r="G37" s="662"/>
      <c r="H37" s="662"/>
      <c r="I37" s="662"/>
      <c r="J37" s="662"/>
      <c r="K37" s="662"/>
      <c r="L37" s="663"/>
      <c r="N37" s="660" t="s">
        <v>309</v>
      </c>
      <c r="O37" s="318"/>
      <c r="P37" s="318"/>
      <c r="Q37" s="318"/>
      <c r="R37" s="319"/>
    </row>
    <row r="38" spans="2:18" x14ac:dyDescent="0.3">
      <c r="B38" s="621">
        <f>'Flex SP 2nd Liens Pricer'!A37</f>
        <v>12.625</v>
      </c>
      <c r="C38" s="268">
        <f>'Flex SP 2nd Liens Pricer'!H37</f>
        <v>105.625</v>
      </c>
      <c r="E38" s="661" t="s">
        <v>45</v>
      </c>
      <c r="F38" s="662"/>
      <c r="G38" s="662"/>
      <c r="H38" s="662"/>
      <c r="I38" s="662"/>
      <c r="J38" s="662"/>
      <c r="K38" s="662"/>
      <c r="L38" s="663"/>
      <c r="N38" s="664" t="s">
        <v>310</v>
      </c>
      <c r="O38" s="665"/>
      <c r="P38" s="665"/>
      <c r="Q38" s="665"/>
      <c r="R38" s="666"/>
    </row>
    <row r="39" spans="2:18" x14ac:dyDescent="0.3">
      <c r="B39" s="621">
        <f>'Flex SP 2nd Liens Pricer'!A38</f>
        <v>12.75</v>
      </c>
      <c r="C39" s="268">
        <f>'Flex SP 2nd Liens Pricer'!H38</f>
        <v>105.875</v>
      </c>
      <c r="E39" s="661" t="s">
        <v>311</v>
      </c>
      <c r="F39" s="662"/>
      <c r="G39" s="662"/>
      <c r="H39" s="662"/>
      <c r="I39" s="662"/>
      <c r="J39" s="662"/>
      <c r="K39" s="662"/>
      <c r="L39" s="663"/>
      <c r="N39" s="633" t="s">
        <v>70</v>
      </c>
      <c r="O39" s="634"/>
      <c r="P39" s="634"/>
      <c r="Q39" s="634"/>
      <c r="R39" s="635"/>
    </row>
    <row r="40" spans="2:18" x14ac:dyDescent="0.3">
      <c r="B40" s="621">
        <f>'Flex SP 2nd Liens Pricer'!A39</f>
        <v>12.875</v>
      </c>
      <c r="C40" s="268">
        <f>'Flex SP 2nd Liens Pricer'!H39</f>
        <v>106.125</v>
      </c>
      <c r="E40" s="661" t="s">
        <v>312</v>
      </c>
      <c r="F40" s="662"/>
      <c r="G40" s="662"/>
      <c r="H40" s="662"/>
      <c r="I40" s="662"/>
      <c r="J40" s="662"/>
      <c r="K40" s="662"/>
      <c r="L40" s="663"/>
      <c r="N40" s="657" t="s">
        <v>142</v>
      </c>
      <c r="O40" s="658"/>
      <c r="P40" s="658"/>
      <c r="Q40" s="658"/>
      <c r="R40" s="659"/>
    </row>
    <row r="41" spans="2:18" ht="19.5" thickBot="1" x14ac:dyDescent="0.35">
      <c r="B41" s="621">
        <f>'Flex SP 2nd Liens Pricer'!A40</f>
        <v>13</v>
      </c>
      <c r="C41" s="268">
        <f>'Flex SP 2nd Liens Pricer'!H40</f>
        <v>106.375</v>
      </c>
      <c r="E41" s="661" t="s">
        <v>52</v>
      </c>
      <c r="F41" s="662"/>
      <c r="G41" s="662"/>
      <c r="H41" s="662"/>
      <c r="I41" s="662"/>
      <c r="J41" s="662"/>
      <c r="K41" s="662"/>
      <c r="L41" s="663"/>
      <c r="N41" s="660" t="s">
        <v>76</v>
      </c>
      <c r="O41" s="318"/>
      <c r="P41" s="318"/>
      <c r="Q41" s="318"/>
      <c r="R41" s="319"/>
    </row>
    <row r="42" spans="2:18" ht="18.75" customHeight="1" x14ac:dyDescent="0.3">
      <c r="B42" s="621">
        <f>'Flex SP 2nd Liens Pricer'!A41</f>
        <v>13.125</v>
      </c>
      <c r="C42" s="667">
        <f>'Flex SP 2nd Liens Pricer'!H41</f>
        <v>106.625</v>
      </c>
      <c r="D42" s="668" t="s">
        <v>313</v>
      </c>
      <c r="E42" s="669"/>
      <c r="F42" s="669"/>
      <c r="G42" s="669"/>
      <c r="H42" s="669"/>
      <c r="I42" s="669"/>
      <c r="J42" s="669"/>
      <c r="K42" s="669"/>
      <c r="L42" s="669"/>
      <c r="M42" s="670"/>
      <c r="N42" s="671" t="s">
        <v>45</v>
      </c>
      <c r="O42" s="671"/>
      <c r="P42" s="671"/>
      <c r="Q42" s="671"/>
      <c r="R42" s="672"/>
    </row>
    <row r="43" spans="2:18" ht="20.45" customHeight="1" thickBot="1" x14ac:dyDescent="0.35">
      <c r="B43" s="621">
        <f>'Flex SP 2nd Liens Pricer'!A42</f>
        <v>13.25</v>
      </c>
      <c r="C43" s="667">
        <f>'Flex SP 2nd Liens Pricer'!H42</f>
        <v>106.875</v>
      </c>
      <c r="D43" s="673"/>
      <c r="E43" s="674"/>
      <c r="F43" s="674"/>
      <c r="G43" s="674"/>
      <c r="H43" s="674"/>
      <c r="I43" s="674"/>
      <c r="J43" s="674"/>
      <c r="K43" s="674"/>
      <c r="L43" s="674"/>
      <c r="M43" s="675"/>
      <c r="N43" s="676" t="s">
        <v>314</v>
      </c>
      <c r="O43" s="676"/>
      <c r="P43" s="676"/>
      <c r="Q43" s="676"/>
      <c r="R43" s="677"/>
    </row>
    <row r="44" spans="2:18" x14ac:dyDescent="0.3">
      <c r="B44" s="621">
        <f>'Flex SP 2nd Liens Pricer'!A43</f>
        <v>13.375</v>
      </c>
      <c r="C44" s="667">
        <f>'Flex SP 2nd Liens Pricer'!H43</f>
        <v>107.125</v>
      </c>
      <c r="D44" s="673"/>
      <c r="E44" s="674"/>
      <c r="F44" s="674"/>
      <c r="G44" s="674"/>
      <c r="H44" s="674"/>
      <c r="I44" s="674"/>
      <c r="J44" s="674"/>
      <c r="K44" s="674"/>
      <c r="L44" s="674"/>
      <c r="M44" s="675"/>
      <c r="N44" s="246"/>
      <c r="O44" s="678"/>
      <c r="P44" s="678"/>
      <c r="Q44" s="678"/>
      <c r="R44" s="679"/>
    </row>
    <row r="45" spans="2:18" x14ac:dyDescent="0.3">
      <c r="B45" s="621">
        <f>'Flex SP 2nd Liens Pricer'!A44</f>
        <v>13.5</v>
      </c>
      <c r="C45" s="667">
        <f>'Flex SP 2nd Liens Pricer'!H44</f>
        <v>107.375</v>
      </c>
      <c r="D45" s="673"/>
      <c r="E45" s="674"/>
      <c r="F45" s="674"/>
      <c r="G45" s="674"/>
      <c r="H45" s="674"/>
      <c r="I45" s="674"/>
      <c r="J45" s="674"/>
      <c r="K45" s="674"/>
      <c r="L45" s="674"/>
      <c r="M45" s="675"/>
      <c r="N45" s="246"/>
      <c r="O45" s="680"/>
      <c r="P45" s="678"/>
      <c r="Q45" s="678"/>
      <c r="R45" s="679"/>
    </row>
    <row r="46" spans="2:18" x14ac:dyDescent="0.3">
      <c r="B46" s="621">
        <f>'Flex SP 2nd Liens Pricer'!A45</f>
        <v>13.625</v>
      </c>
      <c r="C46" s="667">
        <f>'Flex SP 2nd Liens Pricer'!H45</f>
        <v>107.625</v>
      </c>
      <c r="D46" s="673"/>
      <c r="E46" s="674"/>
      <c r="F46" s="674"/>
      <c r="G46" s="674"/>
      <c r="H46" s="674"/>
      <c r="I46" s="674"/>
      <c r="J46" s="674"/>
      <c r="K46" s="674"/>
      <c r="L46" s="674"/>
      <c r="M46" s="675"/>
      <c r="N46" s="678"/>
      <c r="O46" s="678"/>
      <c r="P46" s="678"/>
      <c r="Q46" s="678"/>
      <c r="R46" s="679"/>
    </row>
    <row r="47" spans="2:18" x14ac:dyDescent="0.3">
      <c r="B47" s="621">
        <f>'Flex SP 2nd Liens Pricer'!A46</f>
        <v>13.75</v>
      </c>
      <c r="C47" s="667">
        <f>'Flex SP 2nd Liens Pricer'!H46</f>
        <v>107.875</v>
      </c>
      <c r="D47" s="673"/>
      <c r="E47" s="674"/>
      <c r="F47" s="674"/>
      <c r="G47" s="674"/>
      <c r="H47" s="674"/>
      <c r="I47" s="674"/>
      <c r="J47" s="674"/>
      <c r="K47" s="674"/>
      <c r="L47" s="674"/>
      <c r="M47" s="675"/>
      <c r="N47" s="678"/>
      <c r="O47" s="678"/>
      <c r="P47" s="678"/>
      <c r="Q47" s="678"/>
      <c r="R47" s="679"/>
    </row>
    <row r="48" spans="2:18" x14ac:dyDescent="0.3">
      <c r="B48" s="621">
        <f>'Flex SP 2nd Liens Pricer'!A47</f>
        <v>13.875</v>
      </c>
      <c r="C48" s="667">
        <f>'Flex SP 2nd Liens Pricer'!H47</f>
        <v>108.125</v>
      </c>
      <c r="D48" s="673"/>
      <c r="E48" s="674"/>
      <c r="F48" s="674"/>
      <c r="G48" s="674"/>
      <c r="H48" s="674"/>
      <c r="I48" s="674"/>
      <c r="J48" s="674"/>
      <c r="K48" s="674"/>
      <c r="L48" s="674"/>
      <c r="M48" s="675"/>
      <c r="N48" s="678"/>
      <c r="O48" s="678"/>
      <c r="P48" s="678"/>
      <c r="Q48" s="678"/>
      <c r="R48" s="679"/>
    </row>
    <row r="49" spans="2:18" x14ac:dyDescent="0.3">
      <c r="B49" s="621">
        <f>'Flex SP 2nd Liens Pricer'!A48</f>
        <v>14</v>
      </c>
      <c r="C49" s="667">
        <f>'Flex SP 2nd Liens Pricer'!H48</f>
        <v>108.375</v>
      </c>
      <c r="D49" s="673"/>
      <c r="E49" s="674"/>
      <c r="F49" s="674"/>
      <c r="G49" s="674"/>
      <c r="H49" s="674"/>
      <c r="I49" s="674"/>
      <c r="J49" s="674"/>
      <c r="K49" s="674"/>
      <c r="L49" s="674"/>
      <c r="M49" s="675"/>
      <c r="N49" s="678"/>
      <c r="O49" s="678"/>
      <c r="P49" s="678"/>
      <c r="Q49" s="678"/>
      <c r="R49" s="679"/>
    </row>
    <row r="50" spans="2:18" x14ac:dyDescent="0.3">
      <c r="B50" s="621">
        <f>'Flex SP 2nd Liens Pricer'!A49</f>
        <v>14.125</v>
      </c>
      <c r="C50" s="667">
        <f>'Flex SP 2nd Liens Pricer'!H49</f>
        <v>108.625</v>
      </c>
      <c r="D50" s="673"/>
      <c r="E50" s="674"/>
      <c r="F50" s="674"/>
      <c r="G50" s="674"/>
      <c r="H50" s="674"/>
      <c r="I50" s="674"/>
      <c r="J50" s="674"/>
      <c r="K50" s="674"/>
      <c r="L50" s="674"/>
      <c r="M50" s="675"/>
      <c r="N50" s="678"/>
      <c r="O50" s="678"/>
      <c r="P50" s="678"/>
      <c r="Q50" s="678"/>
      <c r="R50" s="679"/>
    </row>
    <row r="51" spans="2:18" x14ac:dyDescent="0.3">
      <c r="B51" s="621">
        <f>'Flex SP 2nd Liens Pricer'!A50</f>
        <v>14.25</v>
      </c>
      <c r="C51" s="667">
        <f>'Flex SP 2nd Liens Pricer'!H50</f>
        <v>108.875</v>
      </c>
      <c r="D51" s="673"/>
      <c r="E51" s="674"/>
      <c r="F51" s="674"/>
      <c r="G51" s="674"/>
      <c r="H51" s="674"/>
      <c r="I51" s="674"/>
      <c r="J51" s="674"/>
      <c r="K51" s="674"/>
      <c r="L51" s="674"/>
      <c r="M51" s="675"/>
      <c r="N51" s="678"/>
      <c r="O51" s="678"/>
      <c r="P51" s="678"/>
      <c r="Q51" s="678"/>
      <c r="R51" s="679"/>
    </row>
    <row r="52" spans="2:18" x14ac:dyDescent="0.3">
      <c r="B52" s="681" t="s">
        <v>315</v>
      </c>
      <c r="C52" s="682">
        <v>98</v>
      </c>
      <c r="D52" s="673"/>
      <c r="E52" s="674"/>
      <c r="F52" s="674"/>
      <c r="G52" s="674"/>
      <c r="H52" s="674"/>
      <c r="I52" s="674"/>
      <c r="J52" s="674"/>
      <c r="K52" s="674"/>
      <c r="L52" s="674"/>
      <c r="M52" s="675"/>
      <c r="N52" s="678"/>
      <c r="O52" s="678"/>
      <c r="P52" s="678"/>
      <c r="Q52" s="678"/>
      <c r="R52" s="679"/>
    </row>
    <row r="53" spans="2:18" ht="19.5" thickBot="1" x14ac:dyDescent="0.35">
      <c r="B53" s="683" t="s">
        <v>251</v>
      </c>
      <c r="C53" s="684">
        <v>101</v>
      </c>
      <c r="D53" s="685"/>
      <c r="E53" s="686"/>
      <c r="F53" s="686"/>
      <c r="G53" s="686"/>
      <c r="H53" s="686"/>
      <c r="I53" s="686"/>
      <c r="J53" s="686"/>
      <c r="K53" s="686"/>
      <c r="L53" s="686"/>
      <c r="M53" s="687"/>
      <c r="N53" s="688"/>
      <c r="O53" s="688"/>
      <c r="P53" s="688"/>
      <c r="Q53" s="688"/>
      <c r="R53" s="689"/>
    </row>
  </sheetData>
  <mergeCells count="77">
    <mergeCell ref="D42:M53"/>
    <mergeCell ref="N42:R42"/>
    <mergeCell ref="N43:R43"/>
    <mergeCell ref="E39:L39"/>
    <mergeCell ref="N39:R39"/>
    <mergeCell ref="E40:L40"/>
    <mergeCell ref="N40:R40"/>
    <mergeCell ref="E41:L41"/>
    <mergeCell ref="N41:R41"/>
    <mergeCell ref="E36:L36"/>
    <mergeCell ref="N36:R36"/>
    <mergeCell ref="E37:L37"/>
    <mergeCell ref="N37:R37"/>
    <mergeCell ref="E38:L38"/>
    <mergeCell ref="N38:R38"/>
    <mergeCell ref="N30:R30"/>
    <mergeCell ref="N31:R31"/>
    <mergeCell ref="N32:R32"/>
    <mergeCell ref="N33:R33"/>
    <mergeCell ref="N34:R34"/>
    <mergeCell ref="E35:L35"/>
    <mergeCell ref="N35:R35"/>
    <mergeCell ref="E25:F25"/>
    <mergeCell ref="N25:R25"/>
    <mergeCell ref="N26:R26"/>
    <mergeCell ref="N27:R27"/>
    <mergeCell ref="N28:R28"/>
    <mergeCell ref="N29:R29"/>
    <mergeCell ref="E22:F22"/>
    <mergeCell ref="N22:R22"/>
    <mergeCell ref="E23:F23"/>
    <mergeCell ref="N23:R23"/>
    <mergeCell ref="E24:F24"/>
    <mergeCell ref="N24:R24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78D4C-4FA0-469F-A125-E38744DEF0A4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5" x14ac:dyDescent="0.25"/>
  <cols>
    <col min="1" max="4" width="9.140625" style="690"/>
    <col min="12" max="12" width="9.7109375" bestFit="1" customWidth="1"/>
  </cols>
  <sheetData>
    <row r="1" spans="1:18" x14ac:dyDescent="0.25">
      <c r="A1" s="197"/>
      <c r="B1" t="s">
        <v>86</v>
      </c>
      <c r="C1"/>
      <c r="D1"/>
      <c r="L1" s="198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199"/>
      <c r="B4" s="200" t="s">
        <v>87</v>
      </c>
      <c r="C4" s="201"/>
      <c r="D4" s="203"/>
      <c r="E4" s="200" t="s">
        <v>88</v>
      </c>
      <c r="F4" s="202"/>
      <c r="G4" s="203"/>
      <c r="H4" s="200" t="s">
        <v>89</v>
      </c>
      <c r="I4" s="202"/>
      <c r="K4" s="200" t="s">
        <v>91</v>
      </c>
      <c r="L4" s="202"/>
      <c r="O4" s="204"/>
      <c r="P4" s="204"/>
      <c r="Q4" s="204"/>
      <c r="R4" s="204"/>
    </row>
    <row r="5" spans="1:18" ht="18" thickBot="1" x14ac:dyDescent="0.3">
      <c r="A5" s="405" t="s">
        <v>4</v>
      </c>
      <c r="B5" s="205" t="s">
        <v>278</v>
      </c>
      <c r="C5" s="207" t="s">
        <v>18</v>
      </c>
      <c r="D5"/>
      <c r="E5" s="205" t="s">
        <v>278</v>
      </c>
      <c r="F5" s="207" t="s">
        <v>18</v>
      </c>
      <c r="H5" s="205" t="s">
        <v>278</v>
      </c>
      <c r="I5" s="207" t="s">
        <v>18</v>
      </c>
      <c r="K5" s="205" t="s">
        <v>278</v>
      </c>
      <c r="L5" s="207" t="s">
        <v>18</v>
      </c>
      <c r="O5" s="211"/>
      <c r="P5" s="211"/>
      <c r="Q5" s="211"/>
      <c r="R5" s="211"/>
    </row>
    <row r="6" spans="1:18" ht="15.75" x14ac:dyDescent="0.25">
      <c r="A6" s="406">
        <v>8.75</v>
      </c>
      <c r="B6" s="213">
        <v>97.375</v>
      </c>
      <c r="C6" s="215"/>
      <c r="D6"/>
      <c r="E6" s="216"/>
      <c r="F6" s="603"/>
      <c r="H6" s="217">
        <f t="shared" ref="H6:H50" si="0">E6+B6</f>
        <v>97.375</v>
      </c>
      <c r="I6" s="219"/>
      <c r="K6" s="220"/>
      <c r="L6" s="409"/>
    </row>
    <row r="7" spans="1:18" ht="15.75" x14ac:dyDescent="0.25">
      <c r="A7" s="406">
        <v>8.875</v>
      </c>
      <c r="B7" s="213">
        <v>97.75</v>
      </c>
      <c r="C7" s="215"/>
      <c r="D7"/>
      <c r="E7" s="216"/>
      <c r="F7" s="603"/>
      <c r="H7" s="217">
        <f t="shared" si="0"/>
        <v>97.75</v>
      </c>
      <c r="I7" s="219"/>
      <c r="K7" s="217">
        <f>H7-H6</f>
        <v>0.375</v>
      </c>
      <c r="L7" s="219"/>
    </row>
    <row r="8" spans="1:18" ht="15.75" x14ac:dyDescent="0.25">
      <c r="A8" s="406">
        <v>9</v>
      </c>
      <c r="B8" s="213">
        <v>98.125</v>
      </c>
      <c r="C8" s="215"/>
      <c r="D8"/>
      <c r="E8" s="216"/>
      <c r="F8" s="603"/>
      <c r="H8" s="217">
        <f t="shared" si="0"/>
        <v>98.125</v>
      </c>
      <c r="I8" s="219"/>
      <c r="K8" s="217">
        <f t="shared" ref="K8:K50" si="1">H8-H7</f>
        <v>0.375</v>
      </c>
      <c r="L8" s="219"/>
    </row>
    <row r="9" spans="1:18" ht="15.75" x14ac:dyDescent="0.25">
      <c r="A9" s="406">
        <v>9.125</v>
      </c>
      <c r="B9" s="213">
        <v>98.5</v>
      </c>
      <c r="C9" s="215"/>
      <c r="D9"/>
      <c r="E9" s="216"/>
      <c r="F9" s="603"/>
      <c r="H9" s="217">
        <f t="shared" si="0"/>
        <v>98.5</v>
      </c>
      <c r="I9" s="219"/>
      <c r="K9" s="217">
        <f t="shared" si="1"/>
        <v>0.375</v>
      </c>
      <c r="L9" s="219"/>
    </row>
    <row r="10" spans="1:18" ht="15.75" x14ac:dyDescent="0.25">
      <c r="A10" s="406">
        <v>9.25</v>
      </c>
      <c r="B10" s="213">
        <v>98.875</v>
      </c>
      <c r="C10" s="215"/>
      <c r="D10"/>
      <c r="E10" s="216"/>
      <c r="F10" s="603"/>
      <c r="H10" s="217">
        <f t="shared" si="0"/>
        <v>98.875</v>
      </c>
      <c r="I10" s="219"/>
      <c r="K10" s="217">
        <f t="shared" si="1"/>
        <v>0.375</v>
      </c>
      <c r="L10" s="219"/>
    </row>
    <row r="11" spans="1:18" ht="15.75" x14ac:dyDescent="0.25">
      <c r="A11" s="406">
        <v>9.375</v>
      </c>
      <c r="B11" s="213">
        <v>99.125</v>
      </c>
      <c r="C11" s="215"/>
      <c r="D11"/>
      <c r="E11" s="216"/>
      <c r="F11" s="603"/>
      <c r="H11" s="217">
        <f t="shared" si="0"/>
        <v>99.125</v>
      </c>
      <c r="I11" s="219"/>
      <c r="K11" s="217">
        <f t="shared" si="1"/>
        <v>0.25</v>
      </c>
      <c r="L11" s="219"/>
    </row>
    <row r="12" spans="1:18" ht="15.75" x14ac:dyDescent="0.25">
      <c r="A12" s="406">
        <v>9.5</v>
      </c>
      <c r="B12" s="213">
        <v>99.375</v>
      </c>
      <c r="C12" s="215"/>
      <c r="D12"/>
      <c r="E12" s="216"/>
      <c r="F12" s="603"/>
      <c r="H12" s="217">
        <f t="shared" si="0"/>
        <v>99.375</v>
      </c>
      <c r="I12" s="219"/>
      <c r="K12" s="217">
        <f t="shared" si="1"/>
        <v>0.25</v>
      </c>
      <c r="L12" s="219"/>
    </row>
    <row r="13" spans="1:18" ht="15.75" x14ac:dyDescent="0.25">
      <c r="A13" s="406">
        <v>9.625</v>
      </c>
      <c r="B13" s="213">
        <v>99.625</v>
      </c>
      <c r="C13" s="215"/>
      <c r="D13"/>
      <c r="E13" s="216"/>
      <c r="F13" s="603"/>
      <c r="H13" s="217">
        <f t="shared" si="0"/>
        <v>99.625</v>
      </c>
      <c r="I13" s="219"/>
      <c r="K13" s="217">
        <f t="shared" si="1"/>
        <v>0.25</v>
      </c>
      <c r="L13" s="219"/>
    </row>
    <row r="14" spans="1:18" ht="15.75" x14ac:dyDescent="0.25">
      <c r="A14" s="406">
        <v>9.75</v>
      </c>
      <c r="B14" s="213">
        <v>99.875</v>
      </c>
      <c r="C14" s="215"/>
      <c r="D14"/>
      <c r="E14" s="216"/>
      <c r="F14" s="603"/>
      <c r="H14" s="217">
        <f t="shared" si="0"/>
        <v>99.875</v>
      </c>
      <c r="I14" s="219"/>
      <c r="K14" s="217">
        <f t="shared" si="1"/>
        <v>0.25</v>
      </c>
      <c r="L14" s="219"/>
    </row>
    <row r="15" spans="1:18" ht="15.75" x14ac:dyDescent="0.25">
      <c r="A15" s="406">
        <v>9.875</v>
      </c>
      <c r="B15" s="213">
        <v>100.125</v>
      </c>
      <c r="C15" s="215"/>
      <c r="D15"/>
      <c r="E15" s="216"/>
      <c r="F15" s="603"/>
      <c r="H15" s="217">
        <f t="shared" si="0"/>
        <v>100.125</v>
      </c>
      <c r="I15" s="219"/>
      <c r="K15" s="217">
        <f t="shared" si="1"/>
        <v>0.25</v>
      </c>
      <c r="L15" s="219"/>
    </row>
    <row r="16" spans="1:18" ht="15.75" x14ac:dyDescent="0.25">
      <c r="A16" s="406">
        <v>10</v>
      </c>
      <c r="B16" s="213">
        <v>100.375</v>
      </c>
      <c r="C16" s="215"/>
      <c r="D16"/>
      <c r="E16" s="216"/>
      <c r="F16" s="603"/>
      <c r="H16" s="217">
        <f t="shared" si="0"/>
        <v>100.375</v>
      </c>
      <c r="I16" s="219"/>
      <c r="K16" s="217">
        <f t="shared" si="1"/>
        <v>0.25</v>
      </c>
      <c r="L16" s="219"/>
    </row>
    <row r="17" spans="1:12" ht="15.75" x14ac:dyDescent="0.25">
      <c r="A17" s="406">
        <v>10.125</v>
      </c>
      <c r="B17" s="213">
        <v>100.625</v>
      </c>
      <c r="C17" s="215"/>
      <c r="D17"/>
      <c r="E17" s="216"/>
      <c r="F17" s="603"/>
      <c r="H17" s="217">
        <f t="shared" si="0"/>
        <v>100.625</v>
      </c>
      <c r="I17" s="219"/>
      <c r="K17" s="217">
        <f t="shared" si="1"/>
        <v>0.25</v>
      </c>
      <c r="L17" s="219"/>
    </row>
    <row r="18" spans="1:12" ht="15.75" x14ac:dyDescent="0.25">
      <c r="A18" s="406">
        <v>10.25</v>
      </c>
      <c r="B18" s="213">
        <v>100.875</v>
      </c>
      <c r="C18" s="215"/>
      <c r="D18"/>
      <c r="E18" s="216"/>
      <c r="F18" s="603"/>
      <c r="H18" s="217">
        <f t="shared" si="0"/>
        <v>100.875</v>
      </c>
      <c r="I18" s="219"/>
      <c r="K18" s="217">
        <f t="shared" si="1"/>
        <v>0.25</v>
      </c>
      <c r="L18" s="219"/>
    </row>
    <row r="19" spans="1:12" ht="15.75" x14ac:dyDescent="0.25">
      <c r="A19" s="406">
        <v>10.375</v>
      </c>
      <c r="B19" s="213">
        <v>101.125</v>
      </c>
      <c r="C19" s="215"/>
      <c r="D19"/>
      <c r="E19" s="216"/>
      <c r="F19" s="603"/>
      <c r="H19" s="217">
        <f t="shared" si="0"/>
        <v>101.125</v>
      </c>
      <c r="I19" s="219"/>
      <c r="K19" s="217">
        <f t="shared" si="1"/>
        <v>0.25</v>
      </c>
      <c r="L19" s="219"/>
    </row>
    <row r="20" spans="1:12" ht="15.75" x14ac:dyDescent="0.25">
      <c r="A20" s="406">
        <v>10.5</v>
      </c>
      <c r="B20" s="213">
        <v>101.375</v>
      </c>
      <c r="C20" s="215"/>
      <c r="D20"/>
      <c r="E20" s="216"/>
      <c r="F20" s="603"/>
      <c r="H20" s="217">
        <f t="shared" si="0"/>
        <v>101.375</v>
      </c>
      <c r="I20" s="219"/>
      <c r="K20" s="217">
        <f t="shared" si="1"/>
        <v>0.25</v>
      </c>
      <c r="L20" s="219"/>
    </row>
    <row r="21" spans="1:12" ht="15.75" x14ac:dyDescent="0.25">
      <c r="A21" s="406">
        <v>10.625</v>
      </c>
      <c r="B21" s="213">
        <v>101.625</v>
      </c>
      <c r="C21" s="215"/>
      <c r="D21"/>
      <c r="E21" s="216"/>
      <c r="F21" s="603"/>
      <c r="H21" s="217">
        <f t="shared" si="0"/>
        <v>101.625</v>
      </c>
      <c r="I21" s="219"/>
      <c r="K21" s="217">
        <f t="shared" si="1"/>
        <v>0.25</v>
      </c>
      <c r="L21" s="219"/>
    </row>
    <row r="22" spans="1:12" ht="15.75" x14ac:dyDescent="0.25">
      <c r="A22" s="406">
        <v>10.75</v>
      </c>
      <c r="B22" s="213">
        <v>101.875</v>
      </c>
      <c r="C22" s="215"/>
      <c r="D22"/>
      <c r="E22" s="216"/>
      <c r="F22" s="603"/>
      <c r="H22" s="217">
        <f t="shared" si="0"/>
        <v>101.875</v>
      </c>
      <c r="I22" s="219"/>
      <c r="K22" s="217">
        <f t="shared" si="1"/>
        <v>0.25</v>
      </c>
      <c r="L22" s="219"/>
    </row>
    <row r="23" spans="1:12" ht="15.75" x14ac:dyDescent="0.25">
      <c r="A23" s="406">
        <v>10.875</v>
      </c>
      <c r="B23" s="213">
        <v>102.125</v>
      </c>
      <c r="C23" s="215"/>
      <c r="D23"/>
      <c r="E23" s="216"/>
      <c r="F23" s="603"/>
      <c r="H23" s="217">
        <f t="shared" si="0"/>
        <v>102.125</v>
      </c>
      <c r="I23" s="219"/>
      <c r="K23" s="217">
        <f t="shared" si="1"/>
        <v>0.25</v>
      </c>
      <c r="L23" s="219"/>
    </row>
    <row r="24" spans="1:12" ht="15.75" x14ac:dyDescent="0.25">
      <c r="A24" s="406">
        <v>11</v>
      </c>
      <c r="B24" s="213">
        <v>102.375</v>
      </c>
      <c r="C24" s="215"/>
      <c r="D24"/>
      <c r="E24" s="216"/>
      <c r="F24" s="603"/>
      <c r="H24" s="217">
        <f t="shared" si="0"/>
        <v>102.375</v>
      </c>
      <c r="I24" s="219"/>
      <c r="K24" s="217">
        <f t="shared" si="1"/>
        <v>0.25</v>
      </c>
      <c r="L24" s="219"/>
    </row>
    <row r="25" spans="1:12" ht="15.75" x14ac:dyDescent="0.25">
      <c r="A25" s="406">
        <v>11.125</v>
      </c>
      <c r="B25" s="213">
        <v>102.625</v>
      </c>
      <c r="C25" s="215"/>
      <c r="D25"/>
      <c r="E25" s="216"/>
      <c r="F25" s="603"/>
      <c r="H25" s="217">
        <f t="shared" si="0"/>
        <v>102.625</v>
      </c>
      <c r="I25" s="219"/>
      <c r="K25" s="217">
        <f t="shared" si="1"/>
        <v>0.25</v>
      </c>
      <c r="L25" s="219"/>
    </row>
    <row r="26" spans="1:12" ht="15.75" x14ac:dyDescent="0.25">
      <c r="A26" s="406">
        <v>11.25</v>
      </c>
      <c r="B26" s="213">
        <v>102.875</v>
      </c>
      <c r="C26" s="215"/>
      <c r="D26"/>
      <c r="E26" s="216"/>
      <c r="F26" s="603"/>
      <c r="H26" s="217">
        <f t="shared" si="0"/>
        <v>102.875</v>
      </c>
      <c r="I26" s="219"/>
      <c r="K26" s="217">
        <f t="shared" si="1"/>
        <v>0.25</v>
      </c>
      <c r="L26" s="219"/>
    </row>
    <row r="27" spans="1:12" ht="15.75" x14ac:dyDescent="0.25">
      <c r="A27" s="406">
        <v>11.375</v>
      </c>
      <c r="B27" s="213">
        <v>103.125</v>
      </c>
      <c r="C27" s="215"/>
      <c r="D27"/>
      <c r="E27" s="216"/>
      <c r="F27" s="603"/>
      <c r="H27" s="217">
        <f t="shared" si="0"/>
        <v>103.125</v>
      </c>
      <c r="I27" s="219"/>
      <c r="K27" s="217">
        <f t="shared" si="1"/>
        <v>0.25</v>
      </c>
      <c r="L27" s="219"/>
    </row>
    <row r="28" spans="1:12" ht="15.75" x14ac:dyDescent="0.25">
      <c r="A28" s="406">
        <v>11.5</v>
      </c>
      <c r="B28" s="213">
        <v>103.375</v>
      </c>
      <c r="C28" s="215"/>
      <c r="D28"/>
      <c r="E28" s="216"/>
      <c r="F28" s="603"/>
      <c r="H28" s="217">
        <f t="shared" si="0"/>
        <v>103.375</v>
      </c>
      <c r="I28" s="219"/>
      <c r="K28" s="217">
        <f t="shared" si="1"/>
        <v>0.25</v>
      </c>
      <c r="L28" s="219"/>
    </row>
    <row r="29" spans="1:12" ht="15.75" x14ac:dyDescent="0.25">
      <c r="A29" s="406">
        <v>11.625</v>
      </c>
      <c r="B29" s="213">
        <v>103.625</v>
      </c>
      <c r="C29" s="215"/>
      <c r="D29"/>
      <c r="E29" s="216"/>
      <c r="F29" s="603"/>
      <c r="H29" s="217">
        <f t="shared" si="0"/>
        <v>103.625</v>
      </c>
      <c r="I29" s="219"/>
      <c r="K29" s="217">
        <f t="shared" si="1"/>
        <v>0.25</v>
      </c>
      <c r="L29" s="219"/>
    </row>
    <row r="30" spans="1:12" ht="15.75" x14ac:dyDescent="0.25">
      <c r="A30" s="406">
        <v>11.75</v>
      </c>
      <c r="B30" s="213">
        <v>103.875</v>
      </c>
      <c r="C30" s="215"/>
      <c r="D30"/>
      <c r="E30" s="216"/>
      <c r="F30" s="603"/>
      <c r="H30" s="217">
        <f t="shared" si="0"/>
        <v>103.875</v>
      </c>
      <c r="I30" s="219"/>
      <c r="K30" s="217">
        <f t="shared" si="1"/>
        <v>0.25</v>
      </c>
      <c r="L30" s="219"/>
    </row>
    <row r="31" spans="1:12" ht="15.75" x14ac:dyDescent="0.25">
      <c r="A31" s="406">
        <v>11.875</v>
      </c>
      <c r="B31" s="213">
        <v>104.125</v>
      </c>
      <c r="C31" s="215"/>
      <c r="D31"/>
      <c r="E31" s="216"/>
      <c r="F31" s="603"/>
      <c r="H31" s="217">
        <f t="shared" si="0"/>
        <v>104.125</v>
      </c>
      <c r="I31" s="219"/>
      <c r="K31" s="217">
        <f t="shared" si="1"/>
        <v>0.25</v>
      </c>
      <c r="L31" s="219"/>
    </row>
    <row r="32" spans="1:12" ht="15.75" x14ac:dyDescent="0.25">
      <c r="A32" s="406">
        <v>12</v>
      </c>
      <c r="B32" s="213">
        <v>104.375</v>
      </c>
      <c r="C32" s="215"/>
      <c r="D32"/>
      <c r="E32" s="216"/>
      <c r="F32" s="603"/>
      <c r="H32" s="217">
        <f t="shared" si="0"/>
        <v>104.375</v>
      </c>
      <c r="I32" s="219"/>
      <c r="K32" s="217">
        <f t="shared" si="1"/>
        <v>0.25</v>
      </c>
      <c r="L32" s="219"/>
    </row>
    <row r="33" spans="1:12" ht="15.75" x14ac:dyDescent="0.25">
      <c r="A33" s="406">
        <v>12.125</v>
      </c>
      <c r="B33" s="213">
        <v>104.625</v>
      </c>
      <c r="C33" s="215"/>
      <c r="D33"/>
      <c r="E33" s="216"/>
      <c r="F33" s="603"/>
      <c r="H33" s="217">
        <f t="shared" si="0"/>
        <v>104.625</v>
      </c>
      <c r="I33" s="219"/>
      <c r="K33" s="217">
        <f t="shared" si="1"/>
        <v>0.25</v>
      </c>
      <c r="L33" s="219"/>
    </row>
    <row r="34" spans="1:12" ht="15.75" x14ac:dyDescent="0.25">
      <c r="A34" s="406">
        <v>12.25</v>
      </c>
      <c r="B34" s="213">
        <v>104.875</v>
      </c>
      <c r="C34" s="215"/>
      <c r="D34"/>
      <c r="E34" s="216"/>
      <c r="F34" s="603"/>
      <c r="H34" s="217">
        <f t="shared" si="0"/>
        <v>104.875</v>
      </c>
      <c r="I34" s="219"/>
      <c r="K34" s="217">
        <f t="shared" si="1"/>
        <v>0.25</v>
      </c>
      <c r="L34" s="219"/>
    </row>
    <row r="35" spans="1:12" ht="15.75" x14ac:dyDescent="0.25">
      <c r="A35" s="406">
        <v>12.375</v>
      </c>
      <c r="B35" s="213">
        <v>105.125</v>
      </c>
      <c r="C35" s="215"/>
      <c r="D35"/>
      <c r="E35" s="216"/>
      <c r="F35" s="603"/>
      <c r="H35" s="217">
        <f t="shared" si="0"/>
        <v>105.125</v>
      </c>
      <c r="I35" s="219"/>
      <c r="K35" s="217">
        <f t="shared" si="1"/>
        <v>0.25</v>
      </c>
      <c r="L35" s="219"/>
    </row>
    <row r="36" spans="1:12" ht="15.75" x14ac:dyDescent="0.25">
      <c r="A36" s="406">
        <v>12.5</v>
      </c>
      <c r="B36" s="213">
        <v>105.375</v>
      </c>
      <c r="C36" s="215"/>
      <c r="D36"/>
      <c r="E36" s="216"/>
      <c r="F36" s="603"/>
      <c r="H36" s="217">
        <f t="shared" si="0"/>
        <v>105.375</v>
      </c>
      <c r="I36" s="219"/>
      <c r="K36" s="217">
        <f t="shared" si="1"/>
        <v>0.25</v>
      </c>
      <c r="L36" s="219"/>
    </row>
    <row r="37" spans="1:12" ht="15.75" x14ac:dyDescent="0.25">
      <c r="A37" s="406">
        <v>12.625</v>
      </c>
      <c r="B37" s="213">
        <v>105.625</v>
      </c>
      <c r="C37" s="215"/>
      <c r="D37"/>
      <c r="E37" s="216"/>
      <c r="F37" s="603"/>
      <c r="H37" s="217">
        <f t="shared" si="0"/>
        <v>105.625</v>
      </c>
      <c r="I37" s="219"/>
      <c r="K37" s="217">
        <f t="shared" si="1"/>
        <v>0.25</v>
      </c>
      <c r="L37" s="219"/>
    </row>
    <row r="38" spans="1:12" ht="15.75" x14ac:dyDescent="0.25">
      <c r="A38" s="406">
        <v>12.75</v>
      </c>
      <c r="B38" s="213">
        <v>105.875</v>
      </c>
      <c r="C38" s="215"/>
      <c r="D38"/>
      <c r="E38" s="216"/>
      <c r="F38" s="603"/>
      <c r="H38" s="217">
        <f t="shared" si="0"/>
        <v>105.875</v>
      </c>
      <c r="I38" s="219"/>
      <c r="K38" s="217">
        <f t="shared" si="1"/>
        <v>0.25</v>
      </c>
      <c r="L38" s="219"/>
    </row>
    <row r="39" spans="1:12" ht="15.75" x14ac:dyDescent="0.25">
      <c r="A39" s="406">
        <v>12.875</v>
      </c>
      <c r="B39" s="213">
        <v>106.125</v>
      </c>
      <c r="C39" s="215"/>
      <c r="D39"/>
      <c r="E39" s="216"/>
      <c r="F39" s="603"/>
      <c r="H39" s="217">
        <f t="shared" si="0"/>
        <v>106.125</v>
      </c>
      <c r="I39" s="219"/>
      <c r="K39" s="217">
        <f t="shared" si="1"/>
        <v>0.25</v>
      </c>
      <c r="L39" s="219"/>
    </row>
    <row r="40" spans="1:12" ht="15.75" x14ac:dyDescent="0.25">
      <c r="A40" s="406">
        <v>13</v>
      </c>
      <c r="B40" s="213">
        <v>106.375</v>
      </c>
      <c r="C40" s="215"/>
      <c r="D40"/>
      <c r="E40" s="216"/>
      <c r="F40" s="603"/>
      <c r="H40" s="217">
        <f t="shared" si="0"/>
        <v>106.375</v>
      </c>
      <c r="I40" s="219"/>
      <c r="K40" s="217">
        <f t="shared" si="1"/>
        <v>0.25</v>
      </c>
      <c r="L40" s="219"/>
    </row>
    <row r="41" spans="1:12" ht="15.75" x14ac:dyDescent="0.25">
      <c r="A41" s="406">
        <v>13.125</v>
      </c>
      <c r="B41" s="213">
        <v>106.625</v>
      </c>
      <c r="C41" s="215"/>
      <c r="D41"/>
      <c r="E41" s="216"/>
      <c r="F41" s="603"/>
      <c r="H41" s="217">
        <f t="shared" si="0"/>
        <v>106.625</v>
      </c>
      <c r="I41" s="219"/>
      <c r="K41" s="217">
        <f t="shared" si="1"/>
        <v>0.25</v>
      </c>
      <c r="L41" s="219"/>
    </row>
    <row r="42" spans="1:12" ht="15.75" x14ac:dyDescent="0.25">
      <c r="A42" s="406">
        <v>13.25</v>
      </c>
      <c r="B42" s="213">
        <v>106.875</v>
      </c>
      <c r="C42" s="215"/>
      <c r="D42"/>
      <c r="E42" s="216"/>
      <c r="F42" s="603"/>
      <c r="H42" s="217">
        <f t="shared" si="0"/>
        <v>106.875</v>
      </c>
      <c r="I42" s="219"/>
      <c r="K42" s="217">
        <f t="shared" si="1"/>
        <v>0.25</v>
      </c>
      <c r="L42" s="219"/>
    </row>
    <row r="43" spans="1:12" ht="15.75" x14ac:dyDescent="0.25">
      <c r="A43" s="406">
        <v>13.375</v>
      </c>
      <c r="B43" s="213">
        <v>107.125</v>
      </c>
      <c r="C43" s="215"/>
      <c r="D43"/>
      <c r="E43" s="216"/>
      <c r="F43" s="603"/>
      <c r="H43" s="217">
        <f t="shared" si="0"/>
        <v>107.125</v>
      </c>
      <c r="I43" s="219"/>
      <c r="K43" s="217">
        <f t="shared" si="1"/>
        <v>0.25</v>
      </c>
      <c r="L43" s="219"/>
    </row>
    <row r="44" spans="1:12" ht="15.75" x14ac:dyDescent="0.25">
      <c r="A44" s="406">
        <v>13.5</v>
      </c>
      <c r="B44" s="213">
        <v>107.375</v>
      </c>
      <c r="C44" s="215"/>
      <c r="D44"/>
      <c r="E44" s="216"/>
      <c r="F44" s="603"/>
      <c r="H44" s="217">
        <f t="shared" si="0"/>
        <v>107.375</v>
      </c>
      <c r="I44" s="219"/>
      <c r="K44" s="217">
        <f t="shared" si="1"/>
        <v>0.25</v>
      </c>
      <c r="L44" s="219"/>
    </row>
    <row r="45" spans="1:12" ht="15.75" x14ac:dyDescent="0.25">
      <c r="A45" s="406">
        <v>13.625</v>
      </c>
      <c r="B45" s="213">
        <v>107.625</v>
      </c>
      <c r="C45" s="215"/>
      <c r="D45"/>
      <c r="E45" s="216"/>
      <c r="F45" s="603"/>
      <c r="H45" s="217">
        <f t="shared" si="0"/>
        <v>107.625</v>
      </c>
      <c r="I45" s="219"/>
      <c r="K45" s="217">
        <f t="shared" si="1"/>
        <v>0.25</v>
      </c>
      <c r="L45" s="219"/>
    </row>
    <row r="46" spans="1:12" ht="15.75" x14ac:dyDescent="0.25">
      <c r="A46" s="406">
        <v>13.75</v>
      </c>
      <c r="B46" s="213">
        <v>107.875</v>
      </c>
      <c r="C46" s="215"/>
      <c r="D46"/>
      <c r="E46" s="216"/>
      <c r="F46" s="603"/>
      <c r="H46" s="217">
        <f t="shared" si="0"/>
        <v>107.875</v>
      </c>
      <c r="I46" s="219"/>
      <c r="K46" s="217">
        <f t="shared" si="1"/>
        <v>0.25</v>
      </c>
      <c r="L46" s="219"/>
    </row>
    <row r="47" spans="1:12" ht="15.75" x14ac:dyDescent="0.25">
      <c r="A47" s="406">
        <v>13.875</v>
      </c>
      <c r="B47" s="213">
        <v>108.125</v>
      </c>
      <c r="C47" s="215"/>
      <c r="D47"/>
      <c r="E47" s="216"/>
      <c r="F47" s="603"/>
      <c r="H47" s="217">
        <f t="shared" si="0"/>
        <v>108.125</v>
      </c>
      <c r="I47" s="219"/>
      <c r="K47" s="217">
        <f t="shared" si="1"/>
        <v>0.25</v>
      </c>
      <c r="L47" s="219"/>
    </row>
    <row r="48" spans="1:12" ht="15.75" x14ac:dyDescent="0.25">
      <c r="A48" s="406">
        <v>14</v>
      </c>
      <c r="B48" s="213">
        <v>108.375</v>
      </c>
      <c r="C48" s="215"/>
      <c r="D48"/>
      <c r="E48" s="216"/>
      <c r="F48" s="603"/>
      <c r="H48" s="217">
        <f t="shared" si="0"/>
        <v>108.375</v>
      </c>
      <c r="I48" s="219"/>
      <c r="K48" s="217">
        <f t="shared" si="1"/>
        <v>0.25</v>
      </c>
      <c r="L48" s="219"/>
    </row>
    <row r="49" spans="1:12" ht="15.75" x14ac:dyDescent="0.25">
      <c r="A49" s="406">
        <v>14.125</v>
      </c>
      <c r="B49" s="213">
        <v>108.625</v>
      </c>
      <c r="C49" s="215"/>
      <c r="D49"/>
      <c r="E49" s="216"/>
      <c r="F49" s="603"/>
      <c r="H49" s="217">
        <f t="shared" si="0"/>
        <v>108.625</v>
      </c>
      <c r="I49" s="219"/>
      <c r="K49" s="217">
        <f t="shared" si="1"/>
        <v>0.25</v>
      </c>
      <c r="L49" s="219"/>
    </row>
    <row r="50" spans="1:12" ht="15.75" x14ac:dyDescent="0.25">
      <c r="A50" s="406">
        <v>14.25</v>
      </c>
      <c r="B50" s="213">
        <v>108.875</v>
      </c>
      <c r="C50" s="215"/>
      <c r="D50"/>
      <c r="E50" s="216"/>
      <c r="F50" s="603"/>
      <c r="H50" s="217">
        <f t="shared" si="0"/>
        <v>108.875</v>
      </c>
      <c r="I50" s="219"/>
      <c r="K50" s="217">
        <f t="shared" si="1"/>
        <v>0.25</v>
      </c>
      <c r="L50" s="219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726B7-BF7F-46CE-8AA2-4F4C0D1C16F3}">
  <sheetPr published="0" codeName="Sheet9">
    <tabColor rgb="FF7030A0"/>
  </sheetPr>
  <dimension ref="A1:U31"/>
  <sheetViews>
    <sheetView workbookViewId="0">
      <selection activeCell="N22" sqref="N22:Q22"/>
    </sheetView>
  </sheetViews>
  <sheetFormatPr defaultRowHeight="15" x14ac:dyDescent="0.25"/>
  <cols>
    <col min="1" max="1" width="12.140625" bestFit="1" customWidth="1"/>
    <col min="2" max="2" width="10.7109375" bestFit="1" customWidth="1"/>
    <col min="17" max="17" width="11.42578125" customWidth="1"/>
  </cols>
  <sheetData>
    <row r="1" spans="1:21" x14ac:dyDescent="0.25">
      <c r="A1" s="691" t="s">
        <v>316</v>
      </c>
      <c r="B1" s="692">
        <v>45278</v>
      </c>
      <c r="C1" s="693" t="str">
        <f>TEXT(B1,"YYYYMMDD")</f>
        <v>20231218</v>
      </c>
      <c r="S1" s="694" t="s">
        <v>317</v>
      </c>
      <c r="T1" s="694"/>
      <c r="U1" s="694"/>
    </row>
    <row r="2" spans="1:21" x14ac:dyDescent="0.25">
      <c r="A2" s="691" t="s">
        <v>318</v>
      </c>
      <c r="B2" s="691" t="s">
        <v>319</v>
      </c>
      <c r="C2" s="693" t="str">
        <f>"v"&amp;B2</f>
        <v>vA</v>
      </c>
      <c r="S2" s="694"/>
      <c r="T2" s="694"/>
      <c r="U2" s="694"/>
    </row>
    <row r="3" spans="1:21" x14ac:dyDescent="0.25">
      <c r="A3" s="691" t="s">
        <v>320</v>
      </c>
      <c r="B3" s="691">
        <v>5.34</v>
      </c>
      <c r="C3" s="695" t="s">
        <v>321</v>
      </c>
      <c r="D3" s="195"/>
      <c r="E3" s="195"/>
      <c r="F3" s="195"/>
      <c r="G3" s="195"/>
      <c r="H3" s="195"/>
      <c r="I3" s="195"/>
    </row>
    <row r="5" spans="1:21" x14ac:dyDescent="0.25">
      <c r="A5" s="204"/>
      <c r="B5" s="696" t="s">
        <v>322</v>
      </c>
      <c r="C5" s="696"/>
      <c r="D5" s="696"/>
      <c r="E5" s="194" t="s">
        <v>323</v>
      </c>
      <c r="F5" s="194"/>
      <c r="G5" s="194"/>
      <c r="H5" s="696" t="s">
        <v>207</v>
      </c>
      <c r="I5" s="696"/>
      <c r="J5" s="696"/>
      <c r="K5" s="194" t="s">
        <v>324</v>
      </c>
      <c r="L5" s="194"/>
      <c r="M5" s="194"/>
    </row>
    <row r="6" spans="1:21" s="700" customFormat="1" x14ac:dyDescent="0.25">
      <c r="A6" s="697" t="s">
        <v>195</v>
      </c>
      <c r="B6" s="697" t="s">
        <v>153</v>
      </c>
      <c r="C6" s="697" t="s">
        <v>325</v>
      </c>
      <c r="D6" s="697" t="s">
        <v>326</v>
      </c>
      <c r="E6" s="698" t="s">
        <v>153</v>
      </c>
      <c r="F6" s="697" t="s">
        <v>325</v>
      </c>
      <c r="G6" s="697" t="s">
        <v>326</v>
      </c>
      <c r="H6" s="697" t="s">
        <v>153</v>
      </c>
      <c r="I6" s="697" t="s">
        <v>325</v>
      </c>
      <c r="J6" s="697" t="s">
        <v>326</v>
      </c>
      <c r="K6" s="697" t="s">
        <v>153</v>
      </c>
      <c r="L6" s="697" t="s">
        <v>325</v>
      </c>
      <c r="M6" s="697" t="s">
        <v>326</v>
      </c>
      <c r="N6" s="699" t="s">
        <v>327</v>
      </c>
      <c r="O6" s="699"/>
      <c r="P6" s="699"/>
      <c r="Q6" s="699"/>
    </row>
    <row r="7" spans="1:21" x14ac:dyDescent="0.25">
      <c r="A7" s="701">
        <v>45261</v>
      </c>
      <c r="B7" s="702"/>
      <c r="C7" s="703"/>
      <c r="D7" s="702"/>
      <c r="E7" s="702"/>
      <c r="H7" s="702"/>
      <c r="K7" s="702"/>
      <c r="N7" s="704" t="s">
        <v>328</v>
      </c>
      <c r="O7" s="195"/>
      <c r="P7" s="195"/>
      <c r="Q7" s="195"/>
    </row>
    <row r="8" spans="1:21" x14ac:dyDescent="0.25">
      <c r="A8" s="701">
        <v>45261</v>
      </c>
      <c r="B8" s="702"/>
      <c r="E8" s="702"/>
      <c r="H8" s="702"/>
      <c r="K8" s="702"/>
      <c r="N8" s="704" t="s">
        <v>329</v>
      </c>
      <c r="O8" s="195"/>
      <c r="P8" s="195"/>
      <c r="Q8" s="195"/>
    </row>
    <row r="9" spans="1:21" x14ac:dyDescent="0.25">
      <c r="A9" s="701">
        <v>45264</v>
      </c>
      <c r="B9" s="702"/>
      <c r="C9">
        <v>0.25</v>
      </c>
      <c r="E9" s="702"/>
      <c r="F9">
        <v>0.25</v>
      </c>
      <c r="H9" s="702"/>
      <c r="I9">
        <v>0.25</v>
      </c>
      <c r="K9" s="702"/>
      <c r="N9" s="704" t="s">
        <v>330</v>
      </c>
      <c r="O9" s="195"/>
      <c r="P9" s="195"/>
      <c r="Q9" s="195"/>
    </row>
    <row r="10" spans="1:21" x14ac:dyDescent="0.25">
      <c r="A10" s="701">
        <v>45265</v>
      </c>
      <c r="B10" s="702"/>
      <c r="E10" s="702"/>
      <c r="H10" s="702"/>
      <c r="K10" s="702"/>
      <c r="N10" s="704" t="s">
        <v>328</v>
      </c>
      <c r="O10" s="195"/>
      <c r="P10" s="195"/>
      <c r="Q10" s="195"/>
    </row>
    <row r="11" spans="1:21" x14ac:dyDescent="0.25">
      <c r="A11" s="701">
        <v>45266</v>
      </c>
      <c r="B11" s="702"/>
      <c r="C11">
        <v>0.25</v>
      </c>
      <c r="E11" s="702"/>
      <c r="F11">
        <v>0.25</v>
      </c>
      <c r="H11" s="702"/>
      <c r="I11">
        <v>0.25</v>
      </c>
      <c r="K11" s="702"/>
      <c r="N11" s="704" t="s">
        <v>331</v>
      </c>
      <c r="O11" s="195"/>
      <c r="P11" s="195"/>
      <c r="Q11" s="195"/>
    </row>
    <row r="12" spans="1:21" x14ac:dyDescent="0.25">
      <c r="A12" s="701">
        <v>45267</v>
      </c>
      <c r="B12" s="702"/>
      <c r="E12" s="702"/>
      <c r="H12" s="702"/>
      <c r="K12" s="702"/>
      <c r="N12" s="704" t="s">
        <v>328</v>
      </c>
      <c r="O12" s="195"/>
      <c r="P12" s="195"/>
      <c r="Q12" s="195"/>
    </row>
    <row r="13" spans="1:21" x14ac:dyDescent="0.25">
      <c r="A13" s="701">
        <v>45268</v>
      </c>
      <c r="B13" s="702"/>
      <c r="E13" s="702"/>
      <c r="H13" s="702"/>
      <c r="K13" s="702"/>
      <c r="N13" s="704" t="s">
        <v>332</v>
      </c>
      <c r="O13" s="195"/>
      <c r="P13" s="195"/>
      <c r="Q13" s="195"/>
    </row>
    <row r="14" spans="1:21" x14ac:dyDescent="0.25">
      <c r="A14" s="701">
        <v>45271</v>
      </c>
      <c r="B14" s="702"/>
      <c r="E14" s="702"/>
      <c r="H14" s="702"/>
      <c r="K14" s="702"/>
      <c r="N14" s="704" t="s">
        <v>333</v>
      </c>
      <c r="O14" s="195"/>
      <c r="P14" s="195"/>
      <c r="Q14" s="195"/>
    </row>
    <row r="15" spans="1:21" x14ac:dyDescent="0.25">
      <c r="A15" s="701">
        <v>45272</v>
      </c>
      <c r="B15" s="702"/>
      <c r="C15">
        <v>0.125</v>
      </c>
      <c r="E15" s="702"/>
      <c r="F15">
        <v>0.125</v>
      </c>
      <c r="H15" s="702"/>
      <c r="I15">
        <v>0.125</v>
      </c>
      <c r="K15" s="702"/>
      <c r="N15" s="704" t="s">
        <v>334</v>
      </c>
      <c r="O15" s="195"/>
      <c r="P15" s="195"/>
      <c r="Q15" s="195"/>
    </row>
    <row r="16" spans="1:21" x14ac:dyDescent="0.25">
      <c r="A16" s="701">
        <v>45273</v>
      </c>
      <c r="B16" s="702"/>
      <c r="E16" s="702"/>
      <c r="H16" s="702"/>
      <c r="K16" s="702"/>
      <c r="N16" s="704" t="s">
        <v>335</v>
      </c>
      <c r="O16" s="195"/>
      <c r="P16" s="195"/>
      <c r="Q16" s="195"/>
    </row>
    <row r="17" spans="1:17" x14ac:dyDescent="0.25">
      <c r="A17" s="701">
        <v>45273</v>
      </c>
      <c r="B17" s="702"/>
      <c r="E17" s="702"/>
      <c r="H17" s="702"/>
      <c r="K17" s="702"/>
      <c r="N17" s="704" t="s">
        <v>336</v>
      </c>
      <c r="O17" s="195"/>
      <c r="P17" s="195"/>
      <c r="Q17" s="195"/>
    </row>
    <row r="18" spans="1:17" x14ac:dyDescent="0.25">
      <c r="A18" s="701">
        <v>45273</v>
      </c>
      <c r="B18" s="702"/>
      <c r="C18">
        <v>0.125</v>
      </c>
      <c r="E18" s="702"/>
      <c r="F18">
        <v>0.125</v>
      </c>
      <c r="H18" s="702"/>
      <c r="I18">
        <v>0.125</v>
      </c>
      <c r="K18" s="702"/>
      <c r="N18" s="704" t="s">
        <v>337</v>
      </c>
      <c r="O18" s="195"/>
      <c r="P18" s="195"/>
      <c r="Q18" s="195"/>
    </row>
    <row r="19" spans="1:17" x14ac:dyDescent="0.25">
      <c r="A19" s="701">
        <v>45274</v>
      </c>
      <c r="B19" s="702"/>
      <c r="C19">
        <v>0.125</v>
      </c>
      <c r="E19" s="702"/>
      <c r="F19">
        <v>0.25</v>
      </c>
      <c r="H19" s="702"/>
      <c r="I19">
        <v>0.125</v>
      </c>
      <c r="K19" s="702"/>
      <c r="N19" s="704" t="s">
        <v>338</v>
      </c>
      <c r="O19" s="195"/>
      <c r="P19" s="195"/>
      <c r="Q19" s="195"/>
    </row>
    <row r="20" spans="1:17" x14ac:dyDescent="0.25">
      <c r="A20" s="701">
        <v>45275</v>
      </c>
      <c r="B20" s="702"/>
      <c r="C20">
        <v>0</v>
      </c>
      <c r="E20" s="702"/>
      <c r="F20">
        <v>0.125</v>
      </c>
      <c r="H20" s="702"/>
      <c r="I20">
        <v>0.125</v>
      </c>
      <c r="K20" s="702"/>
      <c r="N20" s="705" t="s">
        <v>339</v>
      </c>
      <c r="O20" s="195"/>
      <c r="P20" s="195"/>
      <c r="Q20" s="195"/>
    </row>
    <row r="21" spans="1:17" x14ac:dyDescent="0.25">
      <c r="A21" s="701">
        <v>45278</v>
      </c>
      <c r="B21" s="702"/>
      <c r="C21">
        <v>0</v>
      </c>
      <c r="E21" s="702"/>
      <c r="F21">
        <v>0</v>
      </c>
      <c r="H21" s="702"/>
      <c r="I21">
        <v>0</v>
      </c>
      <c r="K21" s="702"/>
      <c r="N21" s="705" t="s">
        <v>340</v>
      </c>
      <c r="O21" s="195"/>
      <c r="P21" s="195"/>
      <c r="Q21" s="195"/>
    </row>
    <row r="22" spans="1:17" x14ac:dyDescent="0.25">
      <c r="B22" s="702"/>
      <c r="E22" s="702"/>
      <c r="H22" s="702"/>
      <c r="K22" s="702"/>
      <c r="N22" s="704"/>
      <c r="O22" s="195"/>
      <c r="P22" s="195"/>
      <c r="Q22" s="195"/>
    </row>
    <row r="23" spans="1:17" x14ac:dyDescent="0.25">
      <c r="B23" s="702"/>
      <c r="E23" s="702"/>
      <c r="H23" s="702"/>
      <c r="K23" s="702"/>
      <c r="N23" s="704"/>
      <c r="O23" s="195"/>
      <c r="P23" s="195"/>
      <c r="Q23" s="195"/>
    </row>
    <row r="24" spans="1:17" x14ac:dyDescent="0.25">
      <c r="B24" s="702"/>
      <c r="E24" s="702"/>
      <c r="H24" s="702"/>
      <c r="K24" s="702"/>
      <c r="N24" s="704"/>
      <c r="O24" s="195"/>
      <c r="P24" s="195"/>
      <c r="Q24" s="195"/>
    </row>
    <row r="25" spans="1:17" x14ac:dyDescent="0.25">
      <c r="B25" s="702"/>
      <c r="E25" s="702"/>
      <c r="H25" s="702"/>
      <c r="K25" s="702"/>
      <c r="N25" s="704"/>
      <c r="O25" s="195"/>
      <c r="P25" s="195"/>
      <c r="Q25" s="195"/>
    </row>
    <row r="26" spans="1:17" x14ac:dyDescent="0.25">
      <c r="B26" s="702"/>
      <c r="E26" s="702"/>
      <c r="H26" s="702"/>
      <c r="K26" s="702"/>
      <c r="N26" s="704"/>
      <c r="O26" s="195"/>
      <c r="P26" s="195"/>
      <c r="Q26" s="195"/>
    </row>
    <row r="27" spans="1:17" x14ac:dyDescent="0.25">
      <c r="B27" s="702"/>
      <c r="E27" s="702"/>
      <c r="H27" s="702"/>
      <c r="K27" s="702"/>
      <c r="N27" s="704"/>
      <c r="O27" s="195"/>
      <c r="P27" s="195"/>
      <c r="Q27" s="195"/>
    </row>
    <row r="28" spans="1:17" x14ac:dyDescent="0.25">
      <c r="B28" s="702"/>
      <c r="E28" s="702"/>
      <c r="H28" s="702"/>
      <c r="K28" s="702"/>
      <c r="N28" s="704"/>
      <c r="O28" s="195"/>
      <c r="P28" s="195"/>
      <c r="Q28" s="195"/>
    </row>
    <row r="29" spans="1:17" x14ac:dyDescent="0.25">
      <c r="B29" s="702"/>
      <c r="E29" s="702"/>
      <c r="H29" s="702"/>
      <c r="K29" s="702"/>
      <c r="N29" s="704"/>
      <c r="O29" s="195"/>
      <c r="P29" s="195"/>
      <c r="Q29" s="195"/>
    </row>
    <row r="30" spans="1:17" x14ac:dyDescent="0.25">
      <c r="B30" s="702"/>
      <c r="E30" s="702"/>
      <c r="H30" s="702"/>
      <c r="K30" s="702"/>
      <c r="N30" s="704"/>
      <c r="O30" s="195"/>
      <c r="P30" s="195"/>
      <c r="Q30" s="195"/>
    </row>
    <row r="31" spans="1:17" x14ac:dyDescent="0.25">
      <c r="B31" s="702"/>
      <c r="E31" s="702"/>
      <c r="H31" s="702"/>
      <c r="K31" s="702"/>
      <c r="N31" s="704"/>
      <c r="O31" s="195"/>
      <c r="P31" s="195"/>
      <c r="Q31" s="195"/>
    </row>
  </sheetData>
  <mergeCells count="32">
    <mergeCell ref="N30:Q30"/>
    <mergeCell ref="N31:Q31"/>
    <mergeCell ref="N24:Q24"/>
    <mergeCell ref="N25:Q25"/>
    <mergeCell ref="N26:Q26"/>
    <mergeCell ref="N27:Q27"/>
    <mergeCell ref="N28:Q28"/>
    <mergeCell ref="N29:Q29"/>
    <mergeCell ref="N18:Q18"/>
    <mergeCell ref="N19:Q19"/>
    <mergeCell ref="N20:Q20"/>
    <mergeCell ref="N21:Q21"/>
    <mergeCell ref="N22:Q22"/>
    <mergeCell ref="N23:Q23"/>
    <mergeCell ref="N12:Q12"/>
    <mergeCell ref="N13:Q13"/>
    <mergeCell ref="N14:Q14"/>
    <mergeCell ref="N15:Q15"/>
    <mergeCell ref="N16:Q16"/>
    <mergeCell ref="N17:Q17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E077AB08-4197-4675-8E1D-991DF1D163A9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2023-12-18T15:30:22Z</dcterms:created>
  <dcterms:modified xsi:type="dcterms:W3CDTF">2023-12-18T15:30:23Z</dcterms:modified>
</cp:coreProperties>
</file>