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05vA\"/>
    </mc:Choice>
  </mc:AlternateContent>
  <xr:revisionPtr revIDLastSave="0" documentId="8_{690A9027-6CAE-4CD6-B20F-D8AAEFDECC1C}" xr6:coauthVersionLast="47" xr6:coauthVersionMax="47" xr10:uidLastSave="{00000000-0000-0000-0000-000000000000}"/>
  <bookViews>
    <workbookView xWindow="-120" yWindow="-120" windowWidth="29040" windowHeight="15840" xr2:uid="{ADCEDD2C-6CF0-466F-AA82-02F0C261D744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H46" i="8"/>
  <c r="H45" i="8"/>
  <c r="K45" i="8" s="1"/>
  <c r="H44" i="8"/>
  <c r="C45" i="7" s="1"/>
  <c r="H43" i="8"/>
  <c r="K43" i="8" s="1"/>
  <c r="H42" i="8"/>
  <c r="H41" i="8"/>
  <c r="K41" i="8" s="1"/>
  <c r="H40" i="8"/>
  <c r="H39" i="8"/>
  <c r="K39" i="8" s="1"/>
  <c r="H38" i="8"/>
  <c r="H37" i="8"/>
  <c r="K37" i="8" s="1"/>
  <c r="H36" i="8"/>
  <c r="C37" i="7" s="1"/>
  <c r="H35" i="8"/>
  <c r="K35" i="8" s="1"/>
  <c r="H34" i="8"/>
  <c r="K34" i="8" s="1"/>
  <c r="H33" i="8"/>
  <c r="H32" i="8"/>
  <c r="H31" i="8"/>
  <c r="K31" i="8" s="1"/>
  <c r="H30" i="8"/>
  <c r="H29" i="8"/>
  <c r="K29" i="8" s="1"/>
  <c r="H28" i="8"/>
  <c r="C29" i="7" s="1"/>
  <c r="H27" i="8"/>
  <c r="K27" i="8" s="1"/>
  <c r="H26" i="8"/>
  <c r="H25" i="8"/>
  <c r="K25" i="8" s="1"/>
  <c r="H24" i="8"/>
  <c r="H23" i="8"/>
  <c r="K23" i="8" s="1"/>
  <c r="H22" i="8"/>
  <c r="H21" i="8"/>
  <c r="K21" i="8" s="1"/>
  <c r="H20" i="8"/>
  <c r="C21" i="7" s="1"/>
  <c r="H19" i="8"/>
  <c r="K19" i="8" s="1"/>
  <c r="H18" i="8"/>
  <c r="K18" i="8" s="1"/>
  <c r="H17" i="8"/>
  <c r="K17" i="8" s="1"/>
  <c r="H16" i="8"/>
  <c r="H15" i="8"/>
  <c r="K15" i="8" s="1"/>
  <c r="H14" i="8"/>
  <c r="H13" i="8"/>
  <c r="K13" i="8" s="1"/>
  <c r="H12" i="8"/>
  <c r="C13" i="7" s="1"/>
  <c r="H11" i="8"/>
  <c r="K11" i="8" s="1"/>
  <c r="H10" i="8"/>
  <c r="H9" i="8"/>
  <c r="H8" i="8"/>
  <c r="K8" i="8" s="1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M41" i="6" s="1"/>
  <c r="H41" i="6"/>
  <c r="J41" i="6" s="1"/>
  <c r="I40" i="6"/>
  <c r="H40" i="6"/>
  <c r="L40" i="6" s="1"/>
  <c r="I39" i="6"/>
  <c r="H39" i="6"/>
  <c r="L39" i="6" s="1"/>
  <c r="I38" i="6"/>
  <c r="M39" i="6" s="1"/>
  <c r="H38" i="6"/>
  <c r="I37" i="6"/>
  <c r="M37" i="6" s="1"/>
  <c r="H37" i="6"/>
  <c r="M36" i="6"/>
  <c r="I36" i="6"/>
  <c r="H36" i="6"/>
  <c r="L36" i="6" s="1"/>
  <c r="I35" i="6"/>
  <c r="H35" i="6"/>
  <c r="I34" i="6"/>
  <c r="M34" i="6" s="1"/>
  <c r="H34" i="6"/>
  <c r="I33" i="6"/>
  <c r="M33" i="6" s="1"/>
  <c r="H33" i="6"/>
  <c r="I32" i="6"/>
  <c r="M32" i="6" s="1"/>
  <c r="H32" i="6"/>
  <c r="C33" i="5" s="1"/>
  <c r="I31" i="6"/>
  <c r="H31" i="6"/>
  <c r="L31" i="6" s="1"/>
  <c r="I30" i="6"/>
  <c r="J30" i="6" s="1"/>
  <c r="H30" i="6"/>
  <c r="I29" i="6"/>
  <c r="M29" i="6" s="1"/>
  <c r="H29" i="6"/>
  <c r="L29" i="6" s="1"/>
  <c r="I28" i="6"/>
  <c r="J28" i="6" s="1"/>
  <c r="H28" i="6"/>
  <c r="I27" i="6"/>
  <c r="H27" i="6"/>
  <c r="I26" i="6"/>
  <c r="H26" i="6"/>
  <c r="I25" i="6"/>
  <c r="M25" i="6" s="1"/>
  <c r="H25" i="6"/>
  <c r="I24" i="6"/>
  <c r="M24" i="6" s="1"/>
  <c r="H24" i="6"/>
  <c r="I23" i="6"/>
  <c r="M23" i="6" s="1"/>
  <c r="H23" i="6"/>
  <c r="I22" i="6"/>
  <c r="H22" i="6"/>
  <c r="L22" i="6" s="1"/>
  <c r="I21" i="6"/>
  <c r="M21" i="6" s="1"/>
  <c r="H21" i="6"/>
  <c r="L21" i="6" s="1"/>
  <c r="I20" i="6"/>
  <c r="H20" i="6"/>
  <c r="L20" i="6" s="1"/>
  <c r="I19" i="6"/>
  <c r="M19" i="6" s="1"/>
  <c r="H19" i="6"/>
  <c r="I18" i="6"/>
  <c r="H18" i="6"/>
  <c r="L18" i="6" s="1"/>
  <c r="I17" i="6"/>
  <c r="M17" i="6" s="1"/>
  <c r="H17" i="6"/>
  <c r="J17" i="6" s="1"/>
  <c r="I16" i="6"/>
  <c r="H16" i="6"/>
  <c r="L16" i="6" s="1"/>
  <c r="I15" i="6"/>
  <c r="H15" i="6"/>
  <c r="L15" i="6" s="1"/>
  <c r="I14" i="6"/>
  <c r="J14" i="6" s="1"/>
  <c r="H14" i="6"/>
  <c r="L14" i="6" s="1"/>
  <c r="I13" i="6"/>
  <c r="M13" i="6" s="1"/>
  <c r="H13" i="6"/>
  <c r="I12" i="6"/>
  <c r="H12" i="6"/>
  <c r="I11" i="6"/>
  <c r="H11" i="6"/>
  <c r="I10" i="6"/>
  <c r="M10" i="6" s="1"/>
  <c r="H10" i="6"/>
  <c r="L10" i="6" s="1"/>
  <c r="I9" i="6"/>
  <c r="M9" i="6" s="1"/>
  <c r="H9" i="6"/>
  <c r="I8" i="6"/>
  <c r="M8" i="6" s="1"/>
  <c r="H8" i="6"/>
  <c r="L8" i="6" s="1"/>
  <c r="I7" i="6"/>
  <c r="H7" i="6"/>
  <c r="I6" i="6"/>
  <c r="M7" i="6" s="1"/>
  <c r="H6" i="6"/>
  <c r="B3" i="6"/>
  <c r="P54" i="5" s="1"/>
  <c r="D43" i="5"/>
  <c r="C43" i="5"/>
  <c r="B43" i="5"/>
  <c r="D42" i="5"/>
  <c r="C42" i="5"/>
  <c r="B42" i="5"/>
  <c r="D41" i="5"/>
  <c r="B41" i="5"/>
  <c r="D40" i="5"/>
  <c r="B40" i="5"/>
  <c r="D39" i="5"/>
  <c r="C39" i="5"/>
  <c r="B39" i="5"/>
  <c r="D38" i="5"/>
  <c r="C38" i="5"/>
  <c r="B38" i="5"/>
  <c r="D37" i="5"/>
  <c r="B37" i="5"/>
  <c r="D36" i="5"/>
  <c r="C36" i="5"/>
  <c r="B36" i="5"/>
  <c r="D35" i="5"/>
  <c r="C35" i="5"/>
  <c r="B35" i="5"/>
  <c r="D34" i="5"/>
  <c r="C34" i="5"/>
  <c r="B34" i="5"/>
  <c r="D33" i="5"/>
  <c r="B33" i="5"/>
  <c r="D32" i="5"/>
  <c r="C32" i="5"/>
  <c r="B32" i="5"/>
  <c r="D31" i="5"/>
  <c r="C31" i="5"/>
  <c r="B31" i="5"/>
  <c r="C30" i="5"/>
  <c r="B30" i="5"/>
  <c r="C29" i="5"/>
  <c r="B29" i="5"/>
  <c r="D28" i="5"/>
  <c r="C28" i="5"/>
  <c r="B28" i="5"/>
  <c r="D27" i="5"/>
  <c r="C27" i="5"/>
  <c r="B27" i="5"/>
  <c r="C26" i="5"/>
  <c r="B26" i="5"/>
  <c r="D25" i="5"/>
  <c r="C25" i="5"/>
  <c r="B25" i="5"/>
  <c r="D24" i="5"/>
  <c r="C24" i="5"/>
  <c r="B24" i="5"/>
  <c r="D23" i="5"/>
  <c r="B23" i="5"/>
  <c r="D22" i="5"/>
  <c r="B22" i="5"/>
  <c r="D21" i="5"/>
  <c r="C21" i="5"/>
  <c r="B21" i="5"/>
  <c r="D20" i="5"/>
  <c r="C20" i="5"/>
  <c r="B20" i="5"/>
  <c r="D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C14" i="5"/>
  <c r="B14" i="5"/>
  <c r="D13" i="5"/>
  <c r="C13" i="5"/>
  <c r="B13" i="5"/>
  <c r="D12" i="5"/>
  <c r="C12" i="5"/>
  <c r="B12" i="5"/>
  <c r="C11" i="5"/>
  <c r="B11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I43" i="4"/>
  <c r="H43" i="4"/>
  <c r="L43" i="4" s="1"/>
  <c r="I42" i="4"/>
  <c r="H42" i="4"/>
  <c r="L42" i="4" s="1"/>
  <c r="I41" i="4"/>
  <c r="M41" i="4" s="1"/>
  <c r="H41" i="4"/>
  <c r="L41" i="4" s="1"/>
  <c r="I40" i="4"/>
  <c r="H40" i="4"/>
  <c r="J39" i="4"/>
  <c r="I39" i="4"/>
  <c r="H39" i="4"/>
  <c r="L39" i="4" s="1"/>
  <c r="I38" i="4"/>
  <c r="M38" i="4" s="1"/>
  <c r="H38" i="4"/>
  <c r="I37" i="4"/>
  <c r="H37" i="4"/>
  <c r="I36" i="4"/>
  <c r="M36" i="4" s="1"/>
  <c r="H36" i="4"/>
  <c r="J35" i="4"/>
  <c r="I35" i="4"/>
  <c r="H35" i="4"/>
  <c r="L35" i="4" s="1"/>
  <c r="I34" i="4"/>
  <c r="H34" i="4"/>
  <c r="I33" i="4"/>
  <c r="J33" i="4" s="1"/>
  <c r="H33" i="4"/>
  <c r="L33" i="4" s="1"/>
  <c r="I32" i="4"/>
  <c r="M32" i="4" s="1"/>
  <c r="H32" i="4"/>
  <c r="I31" i="4"/>
  <c r="M31" i="4" s="1"/>
  <c r="H31" i="4"/>
  <c r="I30" i="4"/>
  <c r="H30" i="4"/>
  <c r="C31" i="3" s="1"/>
  <c r="I29" i="4"/>
  <c r="M29" i="4" s="1"/>
  <c r="H29" i="4"/>
  <c r="L29" i="4" s="1"/>
  <c r="I28" i="4"/>
  <c r="H28" i="4"/>
  <c r="L28" i="4" s="1"/>
  <c r="J27" i="4"/>
  <c r="I27" i="4"/>
  <c r="H27" i="4"/>
  <c r="I26" i="4"/>
  <c r="M26" i="4" s="1"/>
  <c r="H26" i="4"/>
  <c r="L26" i="4" s="1"/>
  <c r="I25" i="4"/>
  <c r="J25" i="4" s="1"/>
  <c r="H25" i="4"/>
  <c r="I24" i="4"/>
  <c r="H24" i="4"/>
  <c r="L24" i="4" s="1"/>
  <c r="I23" i="4"/>
  <c r="H23" i="4"/>
  <c r="I22" i="4"/>
  <c r="J22" i="4" s="1"/>
  <c r="H22" i="4"/>
  <c r="I21" i="4"/>
  <c r="M21" i="4" s="1"/>
  <c r="H21" i="4"/>
  <c r="I20" i="4"/>
  <c r="M20" i="4" s="1"/>
  <c r="H20" i="4"/>
  <c r="I19" i="4"/>
  <c r="H19" i="4"/>
  <c r="L19" i="4" s="1"/>
  <c r="I18" i="4"/>
  <c r="M18" i="4" s="1"/>
  <c r="H18" i="4"/>
  <c r="M17" i="4"/>
  <c r="I17" i="4"/>
  <c r="J17" i="4" s="1"/>
  <c r="H17" i="4"/>
  <c r="I16" i="4"/>
  <c r="H16" i="4"/>
  <c r="L16" i="4" s="1"/>
  <c r="I15" i="4"/>
  <c r="M15" i="4" s="1"/>
  <c r="H15" i="4"/>
  <c r="L15" i="4" s="1"/>
  <c r="I14" i="4"/>
  <c r="H14" i="4"/>
  <c r="I13" i="4"/>
  <c r="M13" i="4" s="1"/>
  <c r="H13" i="4"/>
  <c r="I12" i="4"/>
  <c r="H12" i="4"/>
  <c r="L12" i="4" s="1"/>
  <c r="I11" i="4"/>
  <c r="M11" i="4" s="1"/>
  <c r="H11" i="4"/>
  <c r="I10" i="4"/>
  <c r="M10" i="4" s="1"/>
  <c r="H10" i="4"/>
  <c r="L10" i="4" s="1"/>
  <c r="I9" i="4"/>
  <c r="J9" i="4" s="1"/>
  <c r="H9" i="4"/>
  <c r="I8" i="4"/>
  <c r="M8" i="4" s="1"/>
  <c r="H8" i="4"/>
  <c r="J7" i="4"/>
  <c r="I7" i="4"/>
  <c r="H7" i="4"/>
  <c r="L7" i="4" s="1"/>
  <c r="I6" i="4"/>
  <c r="J6" i="4" s="1"/>
  <c r="H6" i="4"/>
  <c r="B3" i="4"/>
  <c r="E56" i="3"/>
  <c r="D45" i="3"/>
  <c r="C45" i="3"/>
  <c r="B45" i="3"/>
  <c r="D44" i="3"/>
  <c r="B44" i="3"/>
  <c r="D43" i="3"/>
  <c r="C43" i="3"/>
  <c r="B43" i="3"/>
  <c r="D42" i="3"/>
  <c r="C42" i="3"/>
  <c r="B42" i="3"/>
  <c r="D41" i="3"/>
  <c r="C41" i="3"/>
  <c r="B41" i="3"/>
  <c r="D40" i="3"/>
  <c r="B40" i="3"/>
  <c r="D39" i="3"/>
  <c r="C39" i="3"/>
  <c r="B39" i="3"/>
  <c r="D38" i="3"/>
  <c r="C38" i="3"/>
  <c r="B38" i="3"/>
  <c r="C37" i="3"/>
  <c r="B37" i="3"/>
  <c r="D36" i="3"/>
  <c r="C36" i="3"/>
  <c r="B36" i="3"/>
  <c r="D35" i="3"/>
  <c r="C35" i="3"/>
  <c r="B35" i="3"/>
  <c r="C34" i="3"/>
  <c r="B34" i="3"/>
  <c r="C33" i="3"/>
  <c r="B33" i="3"/>
  <c r="D32" i="3"/>
  <c r="C32" i="3"/>
  <c r="B32" i="3"/>
  <c r="D31" i="3"/>
  <c r="B31" i="3"/>
  <c r="D30" i="3"/>
  <c r="B30" i="3"/>
  <c r="D29" i="3"/>
  <c r="C29" i="3"/>
  <c r="B29" i="3"/>
  <c r="D28" i="3"/>
  <c r="C28" i="3"/>
  <c r="B28" i="3"/>
  <c r="C27" i="3"/>
  <c r="B27" i="3"/>
  <c r="D26" i="3"/>
  <c r="C26" i="3"/>
  <c r="B26" i="3"/>
  <c r="D25" i="3"/>
  <c r="C25" i="3"/>
  <c r="B25" i="3"/>
  <c r="D24" i="3"/>
  <c r="C24" i="3"/>
  <c r="B24" i="3"/>
  <c r="C23" i="3"/>
  <c r="B23" i="3"/>
  <c r="C22" i="3"/>
  <c r="B22" i="3"/>
  <c r="D21" i="3"/>
  <c r="C21" i="3"/>
  <c r="B21" i="3"/>
  <c r="D20" i="3"/>
  <c r="B20" i="3"/>
  <c r="C19" i="3"/>
  <c r="B19" i="3"/>
  <c r="D18" i="3"/>
  <c r="C18" i="3"/>
  <c r="B18" i="3"/>
  <c r="D17" i="3"/>
  <c r="B17" i="3"/>
  <c r="D16" i="3"/>
  <c r="B16" i="3"/>
  <c r="D15" i="3"/>
  <c r="C15" i="3"/>
  <c r="B15" i="3"/>
  <c r="D14" i="3"/>
  <c r="C14" i="3"/>
  <c r="B14" i="3"/>
  <c r="D13" i="3"/>
  <c r="B13" i="3"/>
  <c r="C12" i="3"/>
  <c r="B12" i="3"/>
  <c r="D11" i="3"/>
  <c r="C11" i="3"/>
  <c r="B11" i="3"/>
  <c r="D10" i="3"/>
  <c r="C10" i="3"/>
  <c r="B10" i="3"/>
  <c r="C9" i="3"/>
  <c r="B9" i="3"/>
  <c r="D8" i="3"/>
  <c r="C8" i="3"/>
  <c r="B8" i="3"/>
  <c r="D7" i="3"/>
  <c r="C7" i="3"/>
  <c r="B7" i="3"/>
  <c r="D4" i="3"/>
  <c r="L30" i="2"/>
  <c r="E30" i="1" s="1"/>
  <c r="K30" i="2"/>
  <c r="J30" i="2"/>
  <c r="R30" i="2" s="1"/>
  <c r="L29" i="2"/>
  <c r="T29" i="2" s="1"/>
  <c r="K29" i="2"/>
  <c r="J29" i="2"/>
  <c r="L28" i="2"/>
  <c r="E28" i="1" s="1"/>
  <c r="K28" i="2"/>
  <c r="J28" i="2"/>
  <c r="R28" i="2" s="1"/>
  <c r="L27" i="2"/>
  <c r="T27" i="2" s="1"/>
  <c r="K27" i="2"/>
  <c r="J27" i="2"/>
  <c r="L26" i="2"/>
  <c r="E26" i="1" s="1"/>
  <c r="K26" i="2"/>
  <c r="J26" i="2"/>
  <c r="R26" i="2" s="1"/>
  <c r="L25" i="2"/>
  <c r="T25" i="2" s="1"/>
  <c r="K25" i="2"/>
  <c r="J25" i="2"/>
  <c r="L24" i="2"/>
  <c r="E24" i="1" s="1"/>
  <c r="K24" i="2"/>
  <c r="J24" i="2"/>
  <c r="R24" i="2" s="1"/>
  <c r="L23" i="2"/>
  <c r="T23" i="2" s="1"/>
  <c r="K23" i="2"/>
  <c r="J23" i="2"/>
  <c r="L22" i="2"/>
  <c r="E22" i="1" s="1"/>
  <c r="K22" i="2"/>
  <c r="J22" i="2"/>
  <c r="R22" i="2" s="1"/>
  <c r="L21" i="2"/>
  <c r="T21" i="2" s="1"/>
  <c r="K21" i="2"/>
  <c r="J21" i="2"/>
  <c r="L20" i="2"/>
  <c r="E20" i="1" s="1"/>
  <c r="K20" i="2"/>
  <c r="J20" i="2"/>
  <c r="R20" i="2" s="1"/>
  <c r="L19" i="2"/>
  <c r="T19" i="2" s="1"/>
  <c r="K19" i="2"/>
  <c r="J19" i="2"/>
  <c r="L18" i="2"/>
  <c r="E18" i="1" s="1"/>
  <c r="K18" i="2"/>
  <c r="J18" i="2"/>
  <c r="R18" i="2" s="1"/>
  <c r="L17" i="2"/>
  <c r="T17" i="2" s="1"/>
  <c r="K17" i="2"/>
  <c r="J17" i="2"/>
  <c r="L16" i="2"/>
  <c r="E16" i="1" s="1"/>
  <c r="K16" i="2"/>
  <c r="J16" i="2"/>
  <c r="R16" i="2" s="1"/>
  <c r="L15" i="2"/>
  <c r="T15" i="2" s="1"/>
  <c r="K15" i="2"/>
  <c r="J15" i="2"/>
  <c r="L14" i="2"/>
  <c r="E14" i="1" s="1"/>
  <c r="K14" i="2"/>
  <c r="J14" i="2"/>
  <c r="R14" i="2" s="1"/>
  <c r="L13" i="2"/>
  <c r="T13" i="2" s="1"/>
  <c r="K13" i="2"/>
  <c r="S13" i="2" s="1"/>
  <c r="J13" i="2"/>
  <c r="L12" i="2"/>
  <c r="E12" i="1" s="1"/>
  <c r="K12" i="2"/>
  <c r="J12" i="2"/>
  <c r="R12" i="2" s="1"/>
  <c r="L11" i="2"/>
  <c r="T11" i="2" s="1"/>
  <c r="K11" i="2"/>
  <c r="S11" i="2" s="1"/>
  <c r="J11" i="2"/>
  <c r="L10" i="2"/>
  <c r="E10" i="1" s="1"/>
  <c r="K10" i="2"/>
  <c r="J10" i="2"/>
  <c r="R10" i="2" s="1"/>
  <c r="L9" i="2"/>
  <c r="T9" i="2" s="1"/>
  <c r="K9" i="2"/>
  <c r="S9" i="2" s="1"/>
  <c r="J9" i="2"/>
  <c r="O9" i="2" s="1"/>
  <c r="L8" i="2"/>
  <c r="E8" i="1" s="1"/>
  <c r="K8" i="2"/>
  <c r="J8" i="2"/>
  <c r="R8" i="2" s="1"/>
  <c r="L7" i="2"/>
  <c r="K7" i="2"/>
  <c r="S7" i="2" s="1"/>
  <c r="J7" i="2"/>
  <c r="O7" i="2" s="1"/>
  <c r="L6" i="2"/>
  <c r="T7" i="2" s="1"/>
  <c r="K6" i="2"/>
  <c r="J6" i="2"/>
  <c r="O6" i="2" s="1"/>
  <c r="D30" i="1"/>
  <c r="B30" i="1"/>
  <c r="E29" i="1"/>
  <c r="D29" i="1"/>
  <c r="C29" i="1"/>
  <c r="B29" i="1"/>
  <c r="D28" i="1"/>
  <c r="B28" i="1"/>
  <c r="E27" i="1"/>
  <c r="D27" i="1"/>
  <c r="C27" i="1"/>
  <c r="B27" i="1"/>
  <c r="D26" i="1"/>
  <c r="B26" i="1"/>
  <c r="E25" i="1"/>
  <c r="D25" i="1"/>
  <c r="C25" i="1"/>
  <c r="B25" i="1"/>
  <c r="D24" i="1"/>
  <c r="B24" i="1"/>
  <c r="E23" i="1"/>
  <c r="D23" i="1"/>
  <c r="C23" i="1"/>
  <c r="B23" i="1"/>
  <c r="D22" i="1"/>
  <c r="B22" i="1"/>
  <c r="E21" i="1"/>
  <c r="D21" i="1"/>
  <c r="C21" i="1"/>
  <c r="B21" i="1"/>
  <c r="D20" i="1"/>
  <c r="B20" i="1"/>
  <c r="E19" i="1"/>
  <c r="D19" i="1"/>
  <c r="C19" i="1"/>
  <c r="B19" i="1"/>
  <c r="D18" i="1"/>
  <c r="B18" i="1"/>
  <c r="E17" i="1"/>
  <c r="D17" i="1"/>
  <c r="C17" i="1"/>
  <c r="B17" i="1"/>
  <c r="D16" i="1"/>
  <c r="B16" i="1"/>
  <c r="E15" i="1"/>
  <c r="D15" i="1"/>
  <c r="C15" i="1"/>
  <c r="B15" i="1"/>
  <c r="D14" i="1"/>
  <c r="B14" i="1"/>
  <c r="E13" i="1"/>
  <c r="D13" i="1"/>
  <c r="C13" i="1"/>
  <c r="B13" i="1"/>
  <c r="D12" i="1"/>
  <c r="B12" i="1"/>
  <c r="E11" i="1"/>
  <c r="D11" i="1"/>
  <c r="C11" i="1"/>
  <c r="B11" i="1"/>
  <c r="D10" i="1"/>
  <c r="B10" i="1"/>
  <c r="E9" i="1"/>
  <c r="D9" i="1"/>
  <c r="C9" i="1"/>
  <c r="B9" i="1"/>
  <c r="D8" i="1"/>
  <c r="B8" i="1"/>
  <c r="E7" i="1"/>
  <c r="D7" i="1"/>
  <c r="C7" i="1"/>
  <c r="B7" i="1"/>
  <c r="E6" i="1"/>
  <c r="D6" i="1"/>
  <c r="B6" i="1"/>
  <c r="C4" i="1"/>
  <c r="T8" i="2" l="1"/>
  <c r="T10" i="2"/>
  <c r="T12" i="2"/>
  <c r="T14" i="2"/>
  <c r="T16" i="2"/>
  <c r="T18" i="2"/>
  <c r="T20" i="2"/>
  <c r="T22" i="2"/>
  <c r="T24" i="2"/>
  <c r="T26" i="2"/>
  <c r="T28" i="2"/>
  <c r="T30" i="2"/>
  <c r="D19" i="3"/>
  <c r="D27" i="3"/>
  <c r="C30" i="3"/>
  <c r="L9" i="4"/>
  <c r="M12" i="4"/>
  <c r="M16" i="4"/>
  <c r="M19" i="4"/>
  <c r="L23" i="4"/>
  <c r="L27" i="4"/>
  <c r="J30" i="4"/>
  <c r="M33" i="4"/>
  <c r="L37" i="4"/>
  <c r="L40" i="4"/>
  <c r="M43" i="4"/>
  <c r="D10" i="5"/>
  <c r="D26" i="5"/>
  <c r="C37" i="5"/>
  <c r="L7" i="6"/>
  <c r="M18" i="6"/>
  <c r="L26" i="6"/>
  <c r="L30" i="6"/>
  <c r="L37" i="6"/>
  <c r="M40" i="6"/>
  <c r="K14" i="8"/>
  <c r="K22" i="8"/>
  <c r="K30" i="8"/>
  <c r="K38" i="8"/>
  <c r="K46" i="8"/>
  <c r="R11" i="2"/>
  <c r="R13" i="2"/>
  <c r="R15" i="2"/>
  <c r="R17" i="2"/>
  <c r="O19" i="2"/>
  <c r="O21" i="2"/>
  <c r="R23" i="2"/>
  <c r="R25" i="2"/>
  <c r="R27" i="2"/>
  <c r="R29" i="2"/>
  <c r="C17" i="3"/>
  <c r="D22" i="3"/>
  <c r="L13" i="4"/>
  <c r="L17" i="4"/>
  <c r="J19" i="4"/>
  <c r="M23" i="4"/>
  <c r="M27" i="4"/>
  <c r="L30" i="4"/>
  <c r="M40" i="4"/>
  <c r="J43" i="4"/>
  <c r="D29" i="5"/>
  <c r="C40" i="5"/>
  <c r="M11" i="6"/>
  <c r="J22" i="6"/>
  <c r="M26" i="6"/>
  <c r="L34" i="6"/>
  <c r="C12" i="7"/>
  <c r="C20" i="7"/>
  <c r="C28" i="7"/>
  <c r="C36" i="7"/>
  <c r="C44" i="7"/>
  <c r="K47" i="8"/>
  <c r="S15" i="2"/>
  <c r="S17" i="2"/>
  <c r="S19" i="2"/>
  <c r="S21" i="2"/>
  <c r="S23" i="2"/>
  <c r="S25" i="2"/>
  <c r="S27" i="2"/>
  <c r="S29" i="2"/>
  <c r="D9" i="3"/>
  <c r="C20" i="3"/>
  <c r="D33" i="3"/>
  <c r="C44" i="3"/>
  <c r="L20" i="4"/>
  <c r="L31" i="4"/>
  <c r="M34" i="4"/>
  <c r="L44" i="4"/>
  <c r="C19" i="5"/>
  <c r="J12" i="6"/>
  <c r="M15" i="6"/>
  <c r="L23" i="6"/>
  <c r="L38" i="6"/>
  <c r="K16" i="8"/>
  <c r="K24" i="8"/>
  <c r="K32" i="8"/>
  <c r="K40" i="8"/>
  <c r="D12" i="3"/>
  <c r="M25" i="4"/>
  <c r="D11" i="5"/>
  <c r="C22" i="5"/>
  <c r="M28" i="6"/>
  <c r="K9" i="8"/>
  <c r="K33" i="8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D23" i="3"/>
  <c r="M7" i="4"/>
  <c r="L11" i="4"/>
  <c r="J14" i="4"/>
  <c r="L18" i="4"/>
  <c r="L21" i="4"/>
  <c r="L25" i="4"/>
  <c r="M28" i="4"/>
  <c r="L32" i="4"/>
  <c r="M35" i="4"/>
  <c r="J38" i="4"/>
  <c r="D14" i="5"/>
  <c r="D30" i="5"/>
  <c r="C41" i="5"/>
  <c r="L13" i="6"/>
  <c r="M16" i="6"/>
  <c r="J20" i="6"/>
  <c r="L25" i="6"/>
  <c r="L28" i="6"/>
  <c r="M31" i="6"/>
  <c r="M35" i="6"/>
  <c r="J38" i="6"/>
  <c r="M42" i="6"/>
  <c r="K10" i="8"/>
  <c r="K26" i="8"/>
  <c r="K42" i="8"/>
  <c r="C13" i="3"/>
  <c r="D34" i="3"/>
  <c r="L33" i="6"/>
  <c r="C14" i="7"/>
  <c r="C22" i="7"/>
  <c r="C30" i="7"/>
  <c r="C38" i="7"/>
  <c r="C46" i="7"/>
  <c r="S8" i="2"/>
  <c r="S10" i="2"/>
  <c r="S12" i="2"/>
  <c r="S14" i="2"/>
  <c r="S16" i="2"/>
  <c r="S18" i="2"/>
  <c r="S20" i="2"/>
  <c r="S22" i="2"/>
  <c r="S24" i="2"/>
  <c r="S26" i="2"/>
  <c r="S28" i="2"/>
  <c r="S30" i="2"/>
  <c r="C16" i="3"/>
  <c r="D37" i="3"/>
  <c r="C40" i="3"/>
  <c r="L8" i="4"/>
  <c r="J11" i="4"/>
  <c r="J18" i="4"/>
  <c r="L36" i="4"/>
  <c r="M39" i="4"/>
  <c r="M42" i="4"/>
  <c r="C23" i="5"/>
  <c r="J6" i="6"/>
  <c r="J36" i="6"/>
  <c r="K12" i="8"/>
  <c r="K20" i="8"/>
  <c r="K28" i="8"/>
  <c r="K36" i="8"/>
  <c r="K44" i="8"/>
  <c r="M12" i="6"/>
  <c r="J9" i="6"/>
  <c r="L12" i="6"/>
  <c r="J25" i="6"/>
  <c r="J33" i="6"/>
  <c r="M20" i="6"/>
  <c r="L41" i="6"/>
  <c r="J11" i="6"/>
  <c r="J19" i="6"/>
  <c r="J27" i="6"/>
  <c r="J35" i="6"/>
  <c r="L17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L9" i="6"/>
  <c r="J13" i="6"/>
  <c r="J21" i="6"/>
  <c r="L24" i="6"/>
  <c r="M27" i="6"/>
  <c r="J29" i="6"/>
  <c r="L32" i="6"/>
  <c r="J37" i="6"/>
  <c r="J10" i="6"/>
  <c r="J18" i="6"/>
  <c r="J26" i="6"/>
  <c r="J34" i="6"/>
  <c r="J42" i="6"/>
  <c r="J7" i="6"/>
  <c r="J15" i="6"/>
  <c r="J23" i="6"/>
  <c r="J31" i="6"/>
  <c r="J39" i="6"/>
  <c r="J8" i="4"/>
  <c r="M14" i="4"/>
  <c r="J16" i="4"/>
  <c r="M22" i="4"/>
  <c r="J24" i="4"/>
  <c r="M30" i="4"/>
  <c r="J32" i="4"/>
  <c r="J40" i="4"/>
  <c r="M9" i="4"/>
  <c r="J13" i="4"/>
  <c r="J21" i="4"/>
  <c r="J29" i="4"/>
  <c r="J37" i="4"/>
  <c r="L14" i="4"/>
  <c r="L22" i="4"/>
  <c r="L38" i="4"/>
  <c r="J10" i="4"/>
  <c r="M24" i="4"/>
  <c r="J26" i="4"/>
  <c r="J34" i="4"/>
  <c r="J42" i="4"/>
  <c r="J15" i="4"/>
  <c r="J23" i="4"/>
  <c r="J31" i="4"/>
  <c r="L34" i="4"/>
  <c r="M37" i="4"/>
  <c r="J12" i="4"/>
  <c r="J20" i="4"/>
  <c r="J28" i="4"/>
  <c r="J36" i="4"/>
  <c r="J44" i="4"/>
  <c r="J41" i="4"/>
  <c r="O10" i="2"/>
  <c r="O11" i="2"/>
  <c r="O12" i="2"/>
  <c r="O14" i="2"/>
  <c r="O15" i="2"/>
  <c r="O16" i="2"/>
  <c r="O17" i="2"/>
  <c r="O18" i="2"/>
  <c r="O20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3" i="2"/>
  <c r="R7" i="2"/>
  <c r="R9" i="2"/>
  <c r="R19" i="2"/>
  <c r="R21" i="2"/>
  <c r="P6" i="2"/>
</calcChain>
</file>

<file path=xl/sharedStrings.xml><?xml version="1.0" encoding="utf-8"?>
<sst xmlns="http://schemas.openxmlformats.org/spreadsheetml/2006/main" count="791" uniqueCount="332">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</sst>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26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46" fillId="0" borderId="16" xfId="0" applyNumberFormat="1" applyFont="1" applyBorder="1" applyAlignment="1">
      <alignment horizontal="center"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36" fillId="0" borderId="41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46" fillId="0" borderId="16" xfId="0" applyNumberFormat="1" applyFont="1" applyBorder="1" applyAlignment="1">
      <alignment horizont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46" fillId="5" borderId="16" xfId="0" applyNumberFormat="1" applyFont="1" applyFill="1" applyBorder="1" applyAlignment="1">
      <alignment horizontal="center"/>
    </xf>
    <xf numFmtId="164" fontId="46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164" fontId="33" fillId="5" borderId="16" xfId="0" applyNumberFormat="1" applyFont="1" applyFill="1" applyBorder="1" applyAlignment="1">
      <alignment horizontal="center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6" fillId="0" borderId="39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5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69B881F2-BDD4-460C-B79E-6D8869F7202E}"/>
    <cellStyle name="Percent" xfId="2" builtinId="5"/>
    <cellStyle name="Percent 2" xfId="5" xr:uid="{275B108B-402B-41DA-A596-7C84D8E6BCE2}"/>
    <cellStyle name="Percent 2 4" xfId="3" xr:uid="{54236D00-E717-4E57-9C9B-0DE522F9B0BA}"/>
  </cellStyles>
  <dxfs count="61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E33C3E25-F287-43D9-A492-E51D8030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25A196F-D362-492A-9355-C0A70450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B76CA-A955-40AF-8912-536E0330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4E7FD98D-E340-4F99-A980-F31BEEF7693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7DDFBCB-BC9A-A8AC-6948-4B1FB36E8111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98E8531D-CECC-A582-2E59-B0AA692D28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93417F5E-4BF9-5CF8-A99F-90804516E63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F14AEE0-EF8E-45FE-8CD8-A6945AAD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7EF0-05CF-4395-93E8-3D2ACD9CC804}">
  <sheetPr published="0" codeName="Sheet1">
    <tabColor rgb="FFFF0000"/>
    <pageSetUpPr fitToPage="1"/>
  </sheetPr>
  <dimension ref="B2:X46"/>
  <sheetViews>
    <sheetView tabSelected="1" topLeftCell="A9" zoomScaleNormal="100" workbookViewId="0">
      <selection activeCell="J33" sqref="J33:O3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45296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97.125</v>
      </c>
      <c r="D6" s="34">
        <f>'Flex Supreme Pricer'!K6</f>
        <v>96.875</v>
      </c>
      <c r="E6" s="35">
        <f>'Flex Supreme Pricer'!L6</f>
        <v>96.625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97.75</v>
      </c>
      <c r="D7" s="34">
        <f>'Flex Supreme Pricer'!K7</f>
        <v>97.5</v>
      </c>
      <c r="E7" s="35">
        <f>'Flex Supreme Pricer'!L7</f>
        <v>97.25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98.375</v>
      </c>
      <c r="D8" s="34">
        <f>'Flex Supreme Pricer'!K8</f>
        <v>98.125</v>
      </c>
      <c r="E8" s="35">
        <f>'Flex Supreme Pricer'!L8</f>
        <v>97.875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</v>
      </c>
      <c r="D9" s="34">
        <f>'Flex Supreme Pricer'!K9</f>
        <v>98.75</v>
      </c>
      <c r="E9" s="35">
        <f>'Flex Supreme Pricer'!L9</f>
        <v>98.5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99.5</v>
      </c>
      <c r="D10" s="34">
        <f>'Flex Supreme Pricer'!K10</f>
        <v>99.25</v>
      </c>
      <c r="E10" s="35">
        <f>'Flex Supreme Pricer'!L10</f>
        <v>99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</v>
      </c>
      <c r="D11" s="34">
        <f>'Flex Supreme Pricer'!K11</f>
        <v>99.75</v>
      </c>
      <c r="E11" s="35">
        <f>'Flex Supreme Pricer'!L11</f>
        <v>99.5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100.5</v>
      </c>
      <c r="D12" s="34">
        <f>'Flex Supreme Pricer'!K12</f>
        <v>100.25</v>
      </c>
      <c r="E12" s="35">
        <f>'Flex Supreme Pricer'!L12</f>
        <v>100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</v>
      </c>
      <c r="D13" s="34">
        <f>'Flex Supreme Pricer'!K13</f>
        <v>100.75</v>
      </c>
      <c r="E13" s="35">
        <f>'Flex Supreme Pricer'!L13</f>
        <v>100.5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101.375</v>
      </c>
      <c r="D14" s="34">
        <f>'Flex Supreme Pricer'!K14</f>
        <v>101.125</v>
      </c>
      <c r="E14" s="35">
        <f>'Flex Supreme Pricer'!L14</f>
        <v>100.875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101.75</v>
      </c>
      <c r="D15" s="34">
        <f>'Flex Supreme Pricer'!K15</f>
        <v>101.5</v>
      </c>
      <c r="E15" s="35">
        <f>'Flex Supreme Pricer'!L15</f>
        <v>101.25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102.125</v>
      </c>
      <c r="D16" s="34">
        <f>'Flex Supreme Pricer'!K16</f>
        <v>101.875</v>
      </c>
      <c r="E16" s="35">
        <f>'Flex Supreme Pricer'!L16</f>
        <v>101.625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102.5</v>
      </c>
      <c r="D17" s="34">
        <f>'Flex Supreme Pricer'!K17</f>
        <v>102.25</v>
      </c>
      <c r="E17" s="35">
        <f>'Flex Supreme Pricer'!L17</f>
        <v>102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102.875</v>
      </c>
      <c r="D18" s="34">
        <f>'Flex Supreme Pricer'!K18</f>
        <v>102.625</v>
      </c>
      <c r="E18" s="35">
        <f>'Flex Supreme Pricer'!L18</f>
        <v>102.375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103.25</v>
      </c>
      <c r="D19" s="34">
        <f>'Flex Supreme Pricer'!K19</f>
        <v>103</v>
      </c>
      <c r="E19" s="35">
        <f>'Flex Supreme Pricer'!L19</f>
        <v>102.75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103.625</v>
      </c>
      <c r="D20" s="34">
        <f>'Flex Supreme Pricer'!K20</f>
        <v>103.375</v>
      </c>
      <c r="E20" s="35">
        <f>'Flex Supreme Pricer'!L20</f>
        <v>103.125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</v>
      </c>
      <c r="D21" s="34">
        <f>'Flex Supreme Pricer'!K21</f>
        <v>103.75</v>
      </c>
      <c r="E21" s="35">
        <f>'Flex Supreme Pricer'!L21</f>
        <v>103.5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104.375</v>
      </c>
      <c r="D22" s="34">
        <f>'Flex Supreme Pricer'!K22</f>
        <v>104.125</v>
      </c>
      <c r="E22" s="35">
        <f>'Flex Supreme Pricer'!L22</f>
        <v>103.875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104.75</v>
      </c>
      <c r="D23" s="34">
        <f>'Flex Supreme Pricer'!K23</f>
        <v>104.5</v>
      </c>
      <c r="E23" s="35">
        <f>'Flex Supreme Pricer'!L23</f>
        <v>104.25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105.125</v>
      </c>
      <c r="D24" s="34">
        <f>'Flex Supreme Pricer'!K24</f>
        <v>104.875</v>
      </c>
      <c r="E24" s="35">
        <f>'Flex Supreme Pricer'!L24</f>
        <v>104.625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105.5</v>
      </c>
      <c r="D25" s="34">
        <f>'Flex Supreme Pricer'!K25</f>
        <v>105.25</v>
      </c>
      <c r="E25" s="35">
        <f>'Flex Supreme Pricer'!L25</f>
        <v>105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105.875</v>
      </c>
      <c r="D26" s="34">
        <f>'Flex Supreme Pricer'!K26</f>
        <v>105.625</v>
      </c>
      <c r="E26" s="35">
        <f>'Flex Supreme Pricer'!L26</f>
        <v>105.375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106.25</v>
      </c>
      <c r="D27" s="34">
        <f>'Flex Supreme Pricer'!K27</f>
        <v>106</v>
      </c>
      <c r="E27" s="35">
        <f>'Flex Supreme Pricer'!L27</f>
        <v>105.75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106.625</v>
      </c>
      <c r="D28" s="34">
        <f>'Flex Supreme Pricer'!K28</f>
        <v>106.375</v>
      </c>
      <c r="E28" s="35">
        <f>'Flex Supreme Pricer'!L28</f>
        <v>106.125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</v>
      </c>
      <c r="D29" s="34">
        <f>'Flex Supreme Pricer'!K29</f>
        <v>106.75</v>
      </c>
      <c r="E29" s="35">
        <f>'Flex Supreme Pricer'!L29</f>
        <v>106.5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107.375</v>
      </c>
      <c r="D30" s="102">
        <f>'Flex Supreme Pricer'!K30</f>
        <v>107.125</v>
      </c>
      <c r="E30" s="103">
        <f>'Flex Supreme Pricer'!L30</f>
        <v>106.875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28">
        <v>-1.25</v>
      </c>
      <c r="K33" s="128">
        <v>-1.25</v>
      </c>
      <c r="L33" s="128">
        <v>-1.375</v>
      </c>
      <c r="M33" s="128">
        <v>-1.5</v>
      </c>
      <c r="N33" s="128">
        <v>-1.625</v>
      </c>
      <c r="O33" s="128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4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9E2A-51A3-4CDB-90AD-6BA25BF0CAC1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97.25</v>
      </c>
      <c r="C6" s="220">
        <v>97</v>
      </c>
      <c r="D6" s="221">
        <v>96.75</v>
      </c>
      <c r="F6" s="222">
        <v>-0.125</v>
      </c>
      <c r="G6" s="222">
        <v>-0.125</v>
      </c>
      <c r="H6" s="222">
        <v>-0.125</v>
      </c>
      <c r="I6" s="222">
        <v>0</v>
      </c>
      <c r="J6" s="223">
        <f>F6+B6</f>
        <v>97.125</v>
      </c>
      <c r="K6" s="224">
        <f t="shared" ref="K6:L21" si="0">G6+C6</f>
        <v>96.875</v>
      </c>
      <c r="L6" s="225">
        <f t="shared" si="0"/>
        <v>96.625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97.875</v>
      </c>
      <c r="C7" s="220">
        <v>97.625</v>
      </c>
      <c r="D7" s="221">
        <v>97.375</v>
      </c>
      <c r="F7" s="222">
        <v>-0.125</v>
      </c>
      <c r="G7" s="222">
        <v>-0.125</v>
      </c>
      <c r="H7" s="222">
        <v>-0.125</v>
      </c>
      <c r="I7" s="222">
        <v>0</v>
      </c>
      <c r="J7" s="223">
        <f t="shared" ref="J7:L30" si="1">F7+B7</f>
        <v>97.75</v>
      </c>
      <c r="K7" s="224">
        <f t="shared" si="0"/>
        <v>97.5</v>
      </c>
      <c r="L7" s="225">
        <f t="shared" si="0"/>
        <v>97.25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98.5</v>
      </c>
      <c r="C8" s="220">
        <v>98.25</v>
      </c>
      <c r="D8" s="221">
        <v>98</v>
      </c>
      <c r="F8" s="222">
        <v>-0.125</v>
      </c>
      <c r="G8" s="222">
        <v>-0.125</v>
      </c>
      <c r="H8" s="222">
        <v>-0.125</v>
      </c>
      <c r="I8" s="222">
        <v>0</v>
      </c>
      <c r="J8" s="223">
        <f t="shared" si="1"/>
        <v>98.375</v>
      </c>
      <c r="K8" s="224">
        <f t="shared" si="0"/>
        <v>98.125</v>
      </c>
      <c r="L8" s="225">
        <f t="shared" si="0"/>
        <v>97.875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99.125</v>
      </c>
      <c r="C9" s="220">
        <v>98.875</v>
      </c>
      <c r="D9" s="221">
        <v>98.625</v>
      </c>
      <c r="F9" s="222">
        <v>-0.125</v>
      </c>
      <c r="G9" s="222">
        <v>-0.125</v>
      </c>
      <c r="H9" s="222">
        <v>-0.125</v>
      </c>
      <c r="I9" s="222">
        <v>0</v>
      </c>
      <c r="J9" s="223">
        <f t="shared" si="1"/>
        <v>99</v>
      </c>
      <c r="K9" s="224">
        <f t="shared" si="0"/>
        <v>98.75</v>
      </c>
      <c r="L9" s="225">
        <f t="shared" si="0"/>
        <v>98.5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99.625</v>
      </c>
      <c r="C10" s="220">
        <v>99.375</v>
      </c>
      <c r="D10" s="221">
        <v>99.125</v>
      </c>
      <c r="F10" s="222">
        <v>-0.125</v>
      </c>
      <c r="G10" s="222">
        <v>-0.125</v>
      </c>
      <c r="H10" s="222">
        <v>-0.125</v>
      </c>
      <c r="I10" s="222">
        <v>0</v>
      </c>
      <c r="J10" s="223">
        <f t="shared" si="1"/>
        <v>99.5</v>
      </c>
      <c r="K10" s="224">
        <f t="shared" si="0"/>
        <v>99.25</v>
      </c>
      <c r="L10" s="225">
        <f t="shared" si="0"/>
        <v>99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100.125</v>
      </c>
      <c r="C11" s="220">
        <v>99.875</v>
      </c>
      <c r="D11" s="221">
        <v>99.625</v>
      </c>
      <c r="F11" s="222">
        <v>-0.125</v>
      </c>
      <c r="G11" s="222">
        <v>-0.125</v>
      </c>
      <c r="H11" s="222">
        <v>-0.125</v>
      </c>
      <c r="I11" s="222">
        <v>0</v>
      </c>
      <c r="J11" s="223">
        <f t="shared" si="1"/>
        <v>100</v>
      </c>
      <c r="K11" s="224">
        <f t="shared" si="0"/>
        <v>99.75</v>
      </c>
      <c r="L11" s="225">
        <f t="shared" si="0"/>
        <v>99.5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100.625</v>
      </c>
      <c r="C12" s="220">
        <v>100.375</v>
      </c>
      <c r="D12" s="221">
        <v>100.125</v>
      </c>
      <c r="F12" s="222">
        <v>-0.125</v>
      </c>
      <c r="G12" s="222">
        <v>-0.125</v>
      </c>
      <c r="H12" s="222">
        <v>-0.125</v>
      </c>
      <c r="I12" s="222">
        <v>0</v>
      </c>
      <c r="J12" s="223">
        <f t="shared" si="1"/>
        <v>100.5</v>
      </c>
      <c r="K12" s="224">
        <f t="shared" si="0"/>
        <v>100.25</v>
      </c>
      <c r="L12" s="225">
        <f t="shared" si="0"/>
        <v>100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101.125</v>
      </c>
      <c r="C13" s="220">
        <v>100.875</v>
      </c>
      <c r="D13" s="221">
        <v>100.625</v>
      </c>
      <c r="F13" s="222">
        <v>-0.125</v>
      </c>
      <c r="G13" s="222">
        <v>-0.125</v>
      </c>
      <c r="H13" s="222">
        <v>-0.125</v>
      </c>
      <c r="I13" s="222">
        <v>0</v>
      </c>
      <c r="J13" s="223">
        <f t="shared" si="1"/>
        <v>101</v>
      </c>
      <c r="K13" s="224">
        <f t="shared" si="0"/>
        <v>100.75</v>
      </c>
      <c r="L13" s="225">
        <f t="shared" si="0"/>
        <v>100.5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101.5</v>
      </c>
      <c r="C14" s="220">
        <v>101.25</v>
      </c>
      <c r="D14" s="221">
        <v>101</v>
      </c>
      <c r="F14" s="222">
        <v>-0.125</v>
      </c>
      <c r="G14" s="222">
        <v>-0.125</v>
      </c>
      <c r="H14" s="222">
        <v>-0.125</v>
      </c>
      <c r="I14" s="222">
        <v>0</v>
      </c>
      <c r="J14" s="223">
        <f t="shared" si="1"/>
        <v>101.375</v>
      </c>
      <c r="K14" s="224">
        <f t="shared" si="0"/>
        <v>101.125</v>
      </c>
      <c r="L14" s="225">
        <f t="shared" si="0"/>
        <v>100.875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101.875</v>
      </c>
      <c r="C15" s="220">
        <v>101.625</v>
      </c>
      <c r="D15" s="221">
        <v>101.375</v>
      </c>
      <c r="F15" s="222">
        <v>-0.125</v>
      </c>
      <c r="G15" s="222">
        <v>-0.125</v>
      </c>
      <c r="H15" s="222">
        <v>-0.125</v>
      </c>
      <c r="I15" s="222">
        <v>0</v>
      </c>
      <c r="J15" s="223">
        <f t="shared" si="1"/>
        <v>101.75</v>
      </c>
      <c r="K15" s="224">
        <f t="shared" si="0"/>
        <v>101.5</v>
      </c>
      <c r="L15" s="225">
        <f t="shared" si="0"/>
        <v>101.25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102.25</v>
      </c>
      <c r="C16" s="220">
        <v>102</v>
      </c>
      <c r="D16" s="221">
        <v>101.75</v>
      </c>
      <c r="F16" s="222">
        <v>-0.125</v>
      </c>
      <c r="G16" s="222">
        <v>-0.125</v>
      </c>
      <c r="H16" s="222">
        <v>-0.125</v>
      </c>
      <c r="I16" s="222">
        <v>0</v>
      </c>
      <c r="J16" s="223">
        <f t="shared" si="1"/>
        <v>102.125</v>
      </c>
      <c r="K16" s="224">
        <f t="shared" si="0"/>
        <v>101.875</v>
      </c>
      <c r="L16" s="225">
        <f t="shared" si="0"/>
        <v>101.625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102.625</v>
      </c>
      <c r="C17" s="220">
        <v>102.375</v>
      </c>
      <c r="D17" s="221">
        <v>102.125</v>
      </c>
      <c r="F17" s="222">
        <v>-0.125</v>
      </c>
      <c r="G17" s="222">
        <v>-0.125</v>
      </c>
      <c r="H17" s="222">
        <v>-0.125</v>
      </c>
      <c r="I17" s="222">
        <v>0</v>
      </c>
      <c r="J17" s="223">
        <f t="shared" si="1"/>
        <v>102.5</v>
      </c>
      <c r="K17" s="224">
        <f t="shared" si="0"/>
        <v>102.25</v>
      </c>
      <c r="L17" s="225">
        <f t="shared" si="0"/>
        <v>102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103</v>
      </c>
      <c r="C18" s="220">
        <v>102.75</v>
      </c>
      <c r="D18" s="221">
        <v>102.5</v>
      </c>
      <c r="F18" s="222">
        <v>-0.125</v>
      </c>
      <c r="G18" s="222">
        <v>-0.125</v>
      </c>
      <c r="H18" s="222">
        <v>-0.125</v>
      </c>
      <c r="I18" s="222">
        <v>0</v>
      </c>
      <c r="J18" s="223">
        <f t="shared" si="1"/>
        <v>102.875</v>
      </c>
      <c r="K18" s="224">
        <f t="shared" si="0"/>
        <v>102.625</v>
      </c>
      <c r="L18" s="225">
        <f t="shared" si="0"/>
        <v>102.375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103.375</v>
      </c>
      <c r="C19" s="220">
        <v>103.125</v>
      </c>
      <c r="D19" s="221">
        <v>102.875</v>
      </c>
      <c r="F19" s="222">
        <v>-0.125</v>
      </c>
      <c r="G19" s="222">
        <v>-0.125</v>
      </c>
      <c r="H19" s="222">
        <v>-0.125</v>
      </c>
      <c r="I19" s="222">
        <v>0</v>
      </c>
      <c r="J19" s="223">
        <f t="shared" si="1"/>
        <v>103.25</v>
      </c>
      <c r="K19" s="224">
        <f t="shared" si="0"/>
        <v>103</v>
      </c>
      <c r="L19" s="225">
        <f t="shared" si="0"/>
        <v>102.75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103.75</v>
      </c>
      <c r="C20" s="220">
        <v>103.5</v>
      </c>
      <c r="D20" s="221">
        <v>103.25</v>
      </c>
      <c r="F20" s="222">
        <v>-0.125</v>
      </c>
      <c r="G20" s="222">
        <v>-0.125</v>
      </c>
      <c r="H20" s="222">
        <v>-0.125</v>
      </c>
      <c r="I20" s="222">
        <v>0</v>
      </c>
      <c r="J20" s="223">
        <f t="shared" si="1"/>
        <v>103.625</v>
      </c>
      <c r="K20" s="224">
        <f t="shared" si="0"/>
        <v>103.375</v>
      </c>
      <c r="L20" s="225">
        <f t="shared" si="0"/>
        <v>103.125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104.125</v>
      </c>
      <c r="C21" s="220">
        <v>103.875</v>
      </c>
      <c r="D21" s="221">
        <v>103.625</v>
      </c>
      <c r="F21" s="222">
        <v>-0.125</v>
      </c>
      <c r="G21" s="222">
        <v>-0.125</v>
      </c>
      <c r="H21" s="222">
        <v>-0.125</v>
      </c>
      <c r="I21" s="222">
        <v>0</v>
      </c>
      <c r="J21" s="223">
        <f t="shared" si="1"/>
        <v>104</v>
      </c>
      <c r="K21" s="224">
        <f t="shared" si="0"/>
        <v>103.75</v>
      </c>
      <c r="L21" s="225">
        <f t="shared" si="0"/>
        <v>103.5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104.5</v>
      </c>
      <c r="C22" s="220">
        <v>104.25</v>
      </c>
      <c r="D22" s="221">
        <v>104</v>
      </c>
      <c r="F22" s="222">
        <v>-0.125</v>
      </c>
      <c r="G22" s="222">
        <v>-0.125</v>
      </c>
      <c r="H22" s="222">
        <v>-0.125</v>
      </c>
      <c r="I22" s="222">
        <v>0</v>
      </c>
      <c r="J22" s="223">
        <f t="shared" si="1"/>
        <v>104.375</v>
      </c>
      <c r="K22" s="224">
        <f t="shared" si="1"/>
        <v>104.125</v>
      </c>
      <c r="L22" s="225">
        <f t="shared" si="1"/>
        <v>103.875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104.875</v>
      </c>
      <c r="C23" s="220">
        <v>104.625</v>
      </c>
      <c r="D23" s="221">
        <v>104.375</v>
      </c>
      <c r="F23" s="222">
        <v>-0.125</v>
      </c>
      <c r="G23" s="222">
        <v>-0.125</v>
      </c>
      <c r="H23" s="222">
        <v>-0.125</v>
      </c>
      <c r="I23" s="222">
        <v>0</v>
      </c>
      <c r="J23" s="223">
        <f t="shared" si="1"/>
        <v>104.75</v>
      </c>
      <c r="K23" s="224">
        <f t="shared" si="1"/>
        <v>104.5</v>
      </c>
      <c r="L23" s="225">
        <f t="shared" si="1"/>
        <v>104.25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105.25</v>
      </c>
      <c r="C24" s="220">
        <v>105</v>
      </c>
      <c r="D24" s="221">
        <v>104.75</v>
      </c>
      <c r="F24" s="222">
        <v>-0.125</v>
      </c>
      <c r="G24" s="222">
        <v>-0.125</v>
      </c>
      <c r="H24" s="222">
        <v>-0.125</v>
      </c>
      <c r="I24" s="222">
        <v>0</v>
      </c>
      <c r="J24" s="223">
        <f t="shared" si="1"/>
        <v>105.125</v>
      </c>
      <c r="K24" s="224">
        <f t="shared" si="1"/>
        <v>104.875</v>
      </c>
      <c r="L24" s="225">
        <f t="shared" si="1"/>
        <v>104.625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105.625</v>
      </c>
      <c r="C25" s="220">
        <v>105.375</v>
      </c>
      <c r="D25" s="221">
        <v>105.125</v>
      </c>
      <c r="F25" s="222">
        <v>-0.125</v>
      </c>
      <c r="G25" s="222">
        <v>-0.125</v>
      </c>
      <c r="H25" s="222">
        <v>-0.125</v>
      </c>
      <c r="I25" s="222">
        <v>0</v>
      </c>
      <c r="J25" s="223">
        <f t="shared" si="1"/>
        <v>105.5</v>
      </c>
      <c r="K25" s="224">
        <f t="shared" si="1"/>
        <v>105.25</v>
      </c>
      <c r="L25" s="225">
        <f t="shared" si="1"/>
        <v>105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106</v>
      </c>
      <c r="C26" s="220">
        <v>105.75</v>
      </c>
      <c r="D26" s="221">
        <v>105.5</v>
      </c>
      <c r="F26" s="222">
        <v>-0.125</v>
      </c>
      <c r="G26" s="222">
        <v>-0.125</v>
      </c>
      <c r="H26" s="222">
        <v>-0.125</v>
      </c>
      <c r="I26" s="222">
        <v>0</v>
      </c>
      <c r="J26" s="223">
        <f t="shared" si="1"/>
        <v>105.875</v>
      </c>
      <c r="K26" s="224">
        <f t="shared" si="1"/>
        <v>105.625</v>
      </c>
      <c r="L26" s="225">
        <f t="shared" si="1"/>
        <v>105.375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106.375</v>
      </c>
      <c r="C27" s="220">
        <v>106.125</v>
      </c>
      <c r="D27" s="221">
        <v>105.875</v>
      </c>
      <c r="F27" s="222">
        <v>-0.125</v>
      </c>
      <c r="G27" s="222">
        <v>-0.125</v>
      </c>
      <c r="H27" s="222">
        <v>-0.125</v>
      </c>
      <c r="I27" s="222">
        <v>0</v>
      </c>
      <c r="J27" s="223">
        <f t="shared" si="1"/>
        <v>106.25</v>
      </c>
      <c r="K27" s="224">
        <f t="shared" si="1"/>
        <v>106</v>
      </c>
      <c r="L27" s="225">
        <f t="shared" si="1"/>
        <v>105.75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106.75</v>
      </c>
      <c r="C28" s="220">
        <v>106.5</v>
      </c>
      <c r="D28" s="221">
        <v>106.25</v>
      </c>
      <c r="F28" s="222">
        <v>-0.125</v>
      </c>
      <c r="G28" s="222">
        <v>-0.125</v>
      </c>
      <c r="H28" s="222">
        <v>-0.125</v>
      </c>
      <c r="I28" s="222">
        <v>0</v>
      </c>
      <c r="J28" s="223">
        <f t="shared" si="1"/>
        <v>106.625</v>
      </c>
      <c r="K28" s="224">
        <f t="shared" si="1"/>
        <v>106.375</v>
      </c>
      <c r="L28" s="225">
        <f t="shared" si="1"/>
        <v>106.125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107.125</v>
      </c>
      <c r="C29" s="220">
        <v>106.875</v>
      </c>
      <c r="D29" s="221">
        <v>106.625</v>
      </c>
      <c r="F29" s="222">
        <v>-0.125</v>
      </c>
      <c r="G29" s="222">
        <v>-0.125</v>
      </c>
      <c r="H29" s="222">
        <v>-0.125</v>
      </c>
      <c r="I29" s="222">
        <v>0</v>
      </c>
      <c r="J29" s="223">
        <f t="shared" si="1"/>
        <v>107</v>
      </c>
      <c r="K29" s="224">
        <f t="shared" si="1"/>
        <v>106.75</v>
      </c>
      <c r="L29" s="225">
        <f t="shared" si="1"/>
        <v>106.5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107.5</v>
      </c>
      <c r="C30" s="230">
        <v>107.25</v>
      </c>
      <c r="D30" s="231">
        <v>107</v>
      </c>
      <c r="E30" s="232"/>
      <c r="F30" s="222">
        <v>-0.125</v>
      </c>
      <c r="G30" s="222">
        <v>-0.125</v>
      </c>
      <c r="H30" s="222">
        <v>-0.125</v>
      </c>
      <c r="I30" s="222">
        <v>0</v>
      </c>
      <c r="J30" s="233">
        <f t="shared" si="1"/>
        <v>107.375</v>
      </c>
      <c r="K30" s="234">
        <f t="shared" si="1"/>
        <v>107.125</v>
      </c>
      <c r="L30" s="235">
        <f t="shared" si="1"/>
        <v>106.875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3C4-5BAE-4AA4-94AA-F7B2C9BEA011}">
  <sheetPr published="0" codeName="Sheet3">
    <tabColor rgb="FF00B0F0"/>
    <pageSetUpPr fitToPage="1"/>
  </sheetPr>
  <dimension ref="B1:AE63"/>
  <sheetViews>
    <sheetView topLeftCell="A3" zoomScaleNormal="100" workbookViewId="0">
      <selection activeCell="J33" sqref="J33:O33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45296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97.01</v>
      </c>
      <c r="D7" s="274">
        <f>'Flex Select Prime Pricer'!I6</f>
        <v>96.875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78">
        <v>-1.875</v>
      </c>
      <c r="O7" s="278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97.635000000000005</v>
      </c>
      <c r="D8" s="274">
        <f>'Flex Select Prime Pricer'!I7</f>
        <v>97.5</v>
      </c>
      <c r="E8" s="275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7">
        <v>-2.375</v>
      </c>
      <c r="O8" s="288">
        <v>-4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98.26</v>
      </c>
      <c r="D9" s="274">
        <f>'Flex Select Prime Pricer'!I8</f>
        <v>98.125</v>
      </c>
      <c r="E9" s="275"/>
      <c r="F9" s="285"/>
      <c r="G9" s="286" t="s">
        <v>24</v>
      </c>
      <c r="H9" s="291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7">
        <v>-2.375</v>
      </c>
      <c r="O9" s="292" t="s">
        <v>18</v>
      </c>
      <c r="P9" s="281"/>
      <c r="Q9" s="293" t="s">
        <v>106</v>
      </c>
      <c r="R9" s="293"/>
      <c r="S9" s="293"/>
      <c r="T9" s="293"/>
      <c r="U9" s="293"/>
      <c r="V9" s="293"/>
      <c r="W9" s="293"/>
      <c r="X9" s="294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98.885000000000005</v>
      </c>
      <c r="D10" s="274">
        <f>'Flex Select Prime Pricer'!I9</f>
        <v>98.75</v>
      </c>
      <c r="E10" s="275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7">
        <v>-3.25</v>
      </c>
      <c r="O10" s="292" t="s">
        <v>18</v>
      </c>
      <c r="P10" s="281"/>
      <c r="Q10" s="295" t="s">
        <v>107</v>
      </c>
      <c r="R10" s="295"/>
      <c r="S10" s="295"/>
      <c r="T10" s="295"/>
      <c r="U10" s="295"/>
      <c r="V10" s="295"/>
      <c r="W10" s="295"/>
      <c r="X10" s="296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99.51</v>
      </c>
      <c r="D11" s="274">
        <f>'Flex Select Prime Pricer'!I10</f>
        <v>99.375</v>
      </c>
      <c r="E11" s="275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2" t="s">
        <v>18</v>
      </c>
      <c r="O11" s="292" t="s">
        <v>18</v>
      </c>
      <c r="P11" s="281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100.01</v>
      </c>
      <c r="D12" s="274">
        <f>'Flex Select Prime Pricer'!I11</f>
        <v>99.875</v>
      </c>
      <c r="E12" s="275"/>
      <c r="F12" s="285"/>
      <c r="G12" s="286" t="s">
        <v>30</v>
      </c>
      <c r="H12" s="287">
        <v>-1</v>
      </c>
      <c r="I12" s="287">
        <v>-1.25</v>
      </c>
      <c r="J12" s="287">
        <v>-1.625</v>
      </c>
      <c r="K12" s="287">
        <v>-2.125</v>
      </c>
      <c r="L12" s="287">
        <v>-3</v>
      </c>
      <c r="M12" s="287">
        <v>-3.75</v>
      </c>
      <c r="N12" s="292" t="s">
        <v>18</v>
      </c>
      <c r="O12" s="292" t="s">
        <v>18</v>
      </c>
      <c r="P12" s="281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100.38500000000001</v>
      </c>
      <c r="D13" s="274">
        <f>'Flex Select Prime Pricer'!I12</f>
        <v>100.25</v>
      </c>
      <c r="E13" s="275"/>
      <c r="F13" s="285"/>
      <c r="G13" s="286" t="s">
        <v>109</v>
      </c>
      <c r="H13" s="287">
        <v>-1.625</v>
      </c>
      <c r="I13" s="287">
        <v>-1.625</v>
      </c>
      <c r="J13" s="287">
        <v>-1.75</v>
      </c>
      <c r="K13" s="287">
        <v>-2.5</v>
      </c>
      <c r="L13" s="287">
        <v>-3.125</v>
      </c>
      <c r="M13" s="292" t="s">
        <v>18</v>
      </c>
      <c r="N13" s="292" t="s">
        <v>18</v>
      </c>
      <c r="O13" s="292" t="s">
        <v>18</v>
      </c>
      <c r="P13" s="281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100.76</v>
      </c>
      <c r="D14" s="274">
        <f>'Flex Select Prime Pricer'!I13</f>
        <v>100.625</v>
      </c>
      <c r="E14" s="275"/>
      <c r="F14" s="299" t="s">
        <v>111</v>
      </c>
      <c r="G14" s="286" t="s">
        <v>104</v>
      </c>
      <c r="H14" s="287">
        <v>0.375</v>
      </c>
      <c r="I14" s="291">
        <v>0.25</v>
      </c>
      <c r="J14" s="291">
        <v>0.125</v>
      </c>
      <c r="K14" s="288">
        <v>-0.25</v>
      </c>
      <c r="L14" s="287">
        <v>-0.375</v>
      </c>
      <c r="M14" s="287">
        <v>-0.75</v>
      </c>
      <c r="N14" s="287">
        <v>-2</v>
      </c>
      <c r="O14" s="287">
        <v>-3.625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8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101.01</v>
      </c>
      <c r="D15" s="274">
        <f>'Flex Select Prime Pricer'!I14</f>
        <v>100.875</v>
      </c>
      <c r="E15" s="275"/>
      <c r="F15" s="299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7">
        <v>-2.625</v>
      </c>
      <c r="O15" s="287">
        <v>-4.375</v>
      </c>
      <c r="P15" s="281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101.26</v>
      </c>
      <c r="D16" s="274">
        <f>'Flex Select Prime Pricer'!I15</f>
        <v>101.125</v>
      </c>
      <c r="E16" s="275"/>
      <c r="F16" s="299"/>
      <c r="G16" s="286" t="s">
        <v>24</v>
      </c>
      <c r="H16" s="291">
        <v>0.125</v>
      </c>
      <c r="I16" s="291">
        <v>0</v>
      </c>
      <c r="J16" s="287">
        <v>-0.125</v>
      </c>
      <c r="K16" s="287">
        <v>-0.5</v>
      </c>
      <c r="L16" s="287">
        <v>-0.75</v>
      </c>
      <c r="M16" s="287">
        <v>-1.125</v>
      </c>
      <c r="N16" s="287">
        <v>-2.625</v>
      </c>
      <c r="O16" s="292" t="s">
        <v>18</v>
      </c>
      <c r="P16" s="281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101.51</v>
      </c>
      <c r="D17" s="274">
        <f>'Flex Select Prime Pricer'!I16</f>
        <v>101.375</v>
      </c>
      <c r="E17" s="275"/>
      <c r="F17" s="299"/>
      <c r="G17" s="286" t="s">
        <v>26</v>
      </c>
      <c r="H17" s="287">
        <v>0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7">
        <v>-3.5</v>
      </c>
      <c r="O17" s="292" t="s">
        <v>18</v>
      </c>
      <c r="P17" s="281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3">
        <f>'Flex Select Prime Pricer'!A17-0.001</f>
        <v>7.8739999999999997</v>
      </c>
      <c r="C18" s="274">
        <f>'Flex Select Prime Pricer'!H17</f>
        <v>101.76</v>
      </c>
      <c r="D18" s="274">
        <f>'Flex Select Prime Pricer'!I17</f>
        <v>101.625</v>
      </c>
      <c r="E18" s="275"/>
      <c r="F18" s="299"/>
      <c r="G18" s="286" t="s">
        <v>28</v>
      </c>
      <c r="H18" s="287">
        <v>0.125</v>
      </c>
      <c r="I18" s="287">
        <v>0</v>
      </c>
      <c r="J18" s="287">
        <v>-0.25</v>
      </c>
      <c r="K18" s="287">
        <v>-0.625</v>
      </c>
      <c r="L18" s="287">
        <v>-1.5</v>
      </c>
      <c r="M18" s="287">
        <v>-2.375</v>
      </c>
      <c r="N18" s="292" t="s">
        <v>18</v>
      </c>
      <c r="O18" s="292" t="s">
        <v>18</v>
      </c>
      <c r="P18" s="281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102.01</v>
      </c>
      <c r="D19" s="274">
        <f>'Flex Select Prime Pricer'!I18</f>
        <v>101.875</v>
      </c>
      <c r="E19" s="275"/>
      <c r="F19" s="299"/>
      <c r="G19" s="286" t="s">
        <v>30</v>
      </c>
      <c r="H19" s="291">
        <v>-1</v>
      </c>
      <c r="I19" s="287">
        <v>-1.25</v>
      </c>
      <c r="J19" s="287">
        <v>-1.625</v>
      </c>
      <c r="K19" s="287">
        <v>-2.125</v>
      </c>
      <c r="L19" s="287">
        <v>-3</v>
      </c>
      <c r="M19" s="287">
        <v>-4</v>
      </c>
      <c r="N19" s="292" t="s">
        <v>18</v>
      </c>
      <c r="O19" s="292" t="s">
        <v>18</v>
      </c>
      <c r="P19" s="281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102.26</v>
      </c>
      <c r="D20" s="274">
        <f>'Flex Select Prime Pricer'!I19</f>
        <v>102.125</v>
      </c>
      <c r="E20" s="275"/>
      <c r="F20" s="299"/>
      <c r="G20" s="286" t="s">
        <v>109</v>
      </c>
      <c r="H20" s="287">
        <v>-1.5</v>
      </c>
      <c r="I20" s="287">
        <v>-1.5</v>
      </c>
      <c r="J20" s="287">
        <v>-1.75</v>
      </c>
      <c r="K20" s="287">
        <v>-2.625</v>
      </c>
      <c r="L20" s="287">
        <v>-3.75</v>
      </c>
      <c r="M20" s="306" t="s">
        <v>18</v>
      </c>
      <c r="N20" s="292" t="s">
        <v>18</v>
      </c>
      <c r="O20" s="292" t="s">
        <v>18</v>
      </c>
      <c r="P20" s="281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102.51</v>
      </c>
      <c r="D21" s="274">
        <f>'Flex Select Prime Pricer'!I20</f>
        <v>102.375</v>
      </c>
      <c r="E21" s="275"/>
      <c r="F21" s="307" t="s">
        <v>112</v>
      </c>
      <c r="G21" s="308"/>
      <c r="H21" s="308"/>
      <c r="I21" s="308"/>
      <c r="J21" s="308"/>
      <c r="K21" s="281"/>
      <c r="L21" s="281"/>
      <c r="M21" s="281"/>
      <c r="N21" s="281"/>
      <c r="O21" s="281"/>
      <c r="P21" s="281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102.76</v>
      </c>
      <c r="D22" s="274">
        <f>'Flex Select Prime Pricer'!I21</f>
        <v>102.625</v>
      </c>
      <c r="E22" s="275"/>
      <c r="F22" s="309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3">
        <f>'Flex Select Prime Pricer'!A22-0.001</f>
        <v>8.4990000000000006</v>
      </c>
      <c r="C23" s="274">
        <f>'Flex Select Prime Pricer'!H22</f>
        <v>103.01</v>
      </c>
      <c r="D23" s="274">
        <f>'Flex Select Prime Pricer'!I22</f>
        <v>102.875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103.26</v>
      </c>
      <c r="D24" s="274">
        <f>'Flex Select Prime Pricer'!I23</f>
        <v>103.125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103.51</v>
      </c>
      <c r="D25" s="274">
        <f>'Flex Select Prime Pricer'!I24</f>
        <v>103.375</v>
      </c>
      <c r="E25" s="275"/>
      <c r="F25" s="316" t="s">
        <v>117</v>
      </c>
      <c r="G25" s="317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8">
        <v>-0.125</v>
      </c>
      <c r="N25" s="318">
        <v>-0.375</v>
      </c>
      <c r="O25" s="318">
        <v>-0.5</v>
      </c>
      <c r="P25" s="281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3">
        <f>'Flex Select Prime Pricer'!A25-0.001</f>
        <v>8.8740000000000006</v>
      </c>
      <c r="C26" s="274">
        <f>'Flex Select Prime Pricer'!H25</f>
        <v>103.76</v>
      </c>
      <c r="D26" s="274">
        <f>'Flex Select Prime Pricer'!I25</f>
        <v>103.625</v>
      </c>
      <c r="E26" s="275"/>
      <c r="F26" s="316"/>
      <c r="G26" s="321" t="s">
        <v>120</v>
      </c>
      <c r="H26" s="322">
        <v>-0.875</v>
      </c>
      <c r="I26" s="322">
        <v>-1</v>
      </c>
      <c r="J26" s="322">
        <v>-1.125</v>
      </c>
      <c r="K26" s="322">
        <v>-1.25</v>
      </c>
      <c r="L26" s="322">
        <v>-1.375</v>
      </c>
      <c r="M26" s="322">
        <v>-1.5</v>
      </c>
      <c r="N26" s="323" t="s">
        <v>18</v>
      </c>
      <c r="O26" s="323" t="s">
        <v>18</v>
      </c>
      <c r="P26" s="281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3">
        <f>'Flex Select Prime Pricer'!A26-0.001</f>
        <v>8.9990000000000006</v>
      </c>
      <c r="C27" s="274">
        <f>'Flex Select Prime Pricer'!H26</f>
        <v>103.94750000000001</v>
      </c>
      <c r="D27" s="274">
        <f>'Flex Select Prime Pricer'!I26</f>
        <v>103.8125</v>
      </c>
      <c r="E27" s="275"/>
      <c r="F27" s="316"/>
      <c r="G27" s="321" t="s">
        <v>122</v>
      </c>
      <c r="H27" s="322">
        <v>-1.125</v>
      </c>
      <c r="I27" s="322">
        <v>-1.25</v>
      </c>
      <c r="J27" s="322">
        <v>-1.375</v>
      </c>
      <c r="K27" s="322">
        <v>-1.5</v>
      </c>
      <c r="L27" s="322">
        <v>-1.625</v>
      </c>
      <c r="M27" s="322">
        <v>-1.75</v>
      </c>
      <c r="N27" s="323" t="s">
        <v>18</v>
      </c>
      <c r="O27" s="326" t="s">
        <v>18</v>
      </c>
      <c r="P27" s="281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3">
        <f>'Flex Select Prime Pricer'!A27-0.001</f>
        <v>9.1240000000000006</v>
      </c>
      <c r="C28" s="274">
        <f>'Flex Select Prime Pricer'!H27</f>
        <v>104.13500000000001</v>
      </c>
      <c r="D28" s="274">
        <f>'Flex Select Prime Pricer'!I27</f>
        <v>104</v>
      </c>
      <c r="E28" s="275"/>
      <c r="F28" s="316"/>
      <c r="G28" s="321" t="s">
        <v>123</v>
      </c>
      <c r="H28" s="322">
        <v>-1.625</v>
      </c>
      <c r="I28" s="322">
        <v>-1.75</v>
      </c>
      <c r="J28" s="322">
        <v>-1.875</v>
      </c>
      <c r="K28" s="322">
        <v>-2</v>
      </c>
      <c r="L28" s="322">
        <v>-2.125</v>
      </c>
      <c r="M28" s="322">
        <v>-2.25</v>
      </c>
      <c r="N28" s="323" t="s">
        <v>18</v>
      </c>
      <c r="O28" s="326" t="s">
        <v>18</v>
      </c>
      <c r="P28" s="281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104.32250000000001</v>
      </c>
      <c r="D29" s="274">
        <f>'Flex Select Prime Pricer'!I28</f>
        <v>104.1875</v>
      </c>
      <c r="E29" s="275"/>
      <c r="F29" s="316" t="s">
        <v>124</v>
      </c>
      <c r="G29" s="321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6" t="s">
        <v>18</v>
      </c>
      <c r="P29" s="281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104.47875000000001</v>
      </c>
      <c r="D30" s="274">
        <f>'Flex Select Prime Pricer'!I29</f>
        <v>104.34375</v>
      </c>
      <c r="E30" s="275"/>
      <c r="F30" s="316"/>
      <c r="G30" s="321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104.63500000000001</v>
      </c>
      <c r="D31" s="274">
        <f>'Flex Select Prime Pricer'!I30</f>
        <v>104.5</v>
      </c>
      <c r="E31" s="275"/>
      <c r="F31" s="316"/>
      <c r="G31" s="321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3">
        <f>'Flex Select Prime Pricer'!A31-0.001</f>
        <v>9.6240000000000006</v>
      </c>
      <c r="C32" s="274">
        <f>'Flex Select Prime Pricer'!H31</f>
        <v>104.79125000000001</v>
      </c>
      <c r="D32" s="274">
        <f>'Flex Select Prime Pricer'!I31</f>
        <v>104.65625</v>
      </c>
      <c r="E32" s="275"/>
      <c r="F32" s="316"/>
      <c r="G32" s="321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104.94750000000001</v>
      </c>
      <c r="D33" s="274">
        <f>'Flex Select Prime Pricer'!I32</f>
        <v>104.8125</v>
      </c>
      <c r="E33" s="275"/>
      <c r="F33" s="316"/>
      <c r="G33" s="321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3">
        <f>'Flex Select Prime Pricer'!A33-0.001</f>
        <v>9.8740000000000006</v>
      </c>
      <c r="C34" s="274">
        <f>'Flex Select Prime Pricer'!H33</f>
        <v>105.10375000000001</v>
      </c>
      <c r="D34" s="274">
        <f>'Flex Select Prime Pricer'!I33</f>
        <v>104.96875</v>
      </c>
      <c r="E34" s="275"/>
      <c r="F34" s="316"/>
      <c r="G34" s="321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1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3">
        <f>'Flex Select Prime Pricer'!A34-0.001</f>
        <v>9.9990000000000006</v>
      </c>
      <c r="C35" s="274">
        <f>'Flex Select Prime Pricer'!H34</f>
        <v>105.26</v>
      </c>
      <c r="D35" s="274">
        <f>'Flex Select Prime Pricer'!I34</f>
        <v>105.125</v>
      </c>
      <c r="E35" s="281"/>
      <c r="F35" s="316"/>
      <c r="G35" s="321" t="s">
        <v>133</v>
      </c>
      <c r="H35" s="274">
        <v>0</v>
      </c>
      <c r="I35" s="274">
        <v>0</v>
      </c>
      <c r="J35" s="274">
        <v>0</v>
      </c>
      <c r="K35" s="274">
        <v>0</v>
      </c>
      <c r="L35" s="288">
        <v>-0.25</v>
      </c>
      <c r="M35" s="288">
        <v>-0.75</v>
      </c>
      <c r="N35" s="274">
        <v>-1</v>
      </c>
      <c r="O35" s="326" t="s">
        <v>18</v>
      </c>
      <c r="P35" s="281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105.41625000000001</v>
      </c>
      <c r="D36" s="274">
        <f>'Flex Select Prime Pricer'!I35</f>
        <v>105.28125</v>
      </c>
      <c r="E36" s="281"/>
      <c r="F36" s="316"/>
      <c r="G36" s="321" t="s">
        <v>134</v>
      </c>
      <c r="H36" s="288">
        <v>-0.125</v>
      </c>
      <c r="I36" s="288">
        <v>-0.25</v>
      </c>
      <c r="J36" s="288">
        <v>-0.25</v>
      </c>
      <c r="K36" s="288">
        <v>-0.375</v>
      </c>
      <c r="L36" s="288">
        <v>-0.5</v>
      </c>
      <c r="M36" s="274">
        <v>-0.875</v>
      </c>
      <c r="N36" s="323" t="s">
        <v>18</v>
      </c>
      <c r="O36" s="326" t="s">
        <v>18</v>
      </c>
      <c r="P36" s="281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105.57250000000001</v>
      </c>
      <c r="D37" s="274">
        <f>'Flex Select Prime Pricer'!I36</f>
        <v>105.4375</v>
      </c>
      <c r="E37" s="281"/>
      <c r="F37" s="316"/>
      <c r="G37" s="321" t="s">
        <v>136</v>
      </c>
      <c r="H37" s="288">
        <v>-1.25</v>
      </c>
      <c r="I37" s="288">
        <v>-1.25</v>
      </c>
      <c r="J37" s="288">
        <v>-1.375</v>
      </c>
      <c r="K37" s="288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1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105.72875000000001</v>
      </c>
      <c r="D38" s="274">
        <f>'Flex Select Prime Pricer'!I37</f>
        <v>105.59375</v>
      </c>
      <c r="E38" s="281"/>
      <c r="F38" s="337" t="s">
        <v>137</v>
      </c>
      <c r="G38" s="321" t="s">
        <v>138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105.88500000000001</v>
      </c>
      <c r="D39" s="274">
        <f>'Flex Select Prime Pricer'!I38</f>
        <v>105.75</v>
      </c>
      <c r="E39" s="281"/>
      <c r="F39" s="337"/>
      <c r="G39" s="321" t="s">
        <v>139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106.04125000000001</v>
      </c>
      <c r="D40" s="274">
        <f>'Flex Select Prime Pricer'!I39</f>
        <v>105.90625</v>
      </c>
      <c r="E40" s="281"/>
      <c r="F40" s="337"/>
      <c r="G40" s="321" t="s">
        <v>140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106.19750000000001</v>
      </c>
      <c r="D41" s="274">
        <f>'Flex Select Prime Pricer'!I40</f>
        <v>106.0625</v>
      </c>
      <c r="E41" s="281"/>
      <c r="F41" s="344" t="s">
        <v>141</v>
      </c>
      <c r="G41" s="321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1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3">
        <f>'Flex Select Prime Pricer'!A41-0.001</f>
        <v>10.874000000000001</v>
      </c>
      <c r="C42" s="274">
        <f>'Flex Select Prime Pricer'!H41</f>
        <v>106.35375000000001</v>
      </c>
      <c r="D42" s="274">
        <f>'Flex Select Prime Pricer'!I41</f>
        <v>106.21875</v>
      </c>
      <c r="E42" s="281"/>
      <c r="F42" s="346"/>
      <c r="G42" s="321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8">
        <v>-0.625</v>
      </c>
      <c r="O42" s="274">
        <v>-1</v>
      </c>
      <c r="P42" s="281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3">
        <f>'Flex Select Prime Pricer'!A42-0.001</f>
        <v>10.999000000000001</v>
      </c>
      <c r="C43" s="274">
        <f>'Flex Select Prime Pricer'!H42</f>
        <v>106.51</v>
      </c>
      <c r="D43" s="274">
        <f>'Flex Select Prime Pricer'!I42</f>
        <v>106.375</v>
      </c>
      <c r="E43" s="281"/>
      <c r="F43" s="346"/>
      <c r="G43" s="321" t="s">
        <v>146</v>
      </c>
      <c r="H43" s="345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6" t="s">
        <v>18</v>
      </c>
      <c r="O43" s="326" t="s">
        <v>18</v>
      </c>
      <c r="P43" s="281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3">
        <f>'Flex Select Prime Pricer'!A43-0.001</f>
        <v>11.124000000000001</v>
      </c>
      <c r="C44" s="274">
        <f>'Flex Select Prime Pricer'!H43</f>
        <v>106.66625000000001</v>
      </c>
      <c r="D44" s="274">
        <f>'Flex Select Prime Pricer'!I43</f>
        <v>106.53125</v>
      </c>
      <c r="E44" s="281"/>
      <c r="F44" s="346"/>
      <c r="G44" s="321" t="s">
        <v>148</v>
      </c>
      <c r="H44" s="345">
        <v>-0.125</v>
      </c>
      <c r="I44" s="345">
        <v>-0.125</v>
      </c>
      <c r="J44" s="345">
        <v>-0.125</v>
      </c>
      <c r="K44" s="274">
        <v>-0.25</v>
      </c>
      <c r="L44" s="274">
        <v>-0.25</v>
      </c>
      <c r="M44" s="274">
        <v>-0.5</v>
      </c>
      <c r="N44" s="318">
        <v>-0.625</v>
      </c>
      <c r="O44" s="326" t="s">
        <v>18</v>
      </c>
      <c r="P44" s="281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106.82250000000001</v>
      </c>
      <c r="D45" s="348">
        <f>'Flex Select Prime Pricer'!I44</f>
        <v>106.6875</v>
      </c>
      <c r="E45" s="281"/>
      <c r="F45" s="346"/>
      <c r="G45" s="321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6" t="s">
        <v>18</v>
      </c>
      <c r="P45" s="281"/>
      <c r="Q45" s="264" t="s">
        <v>150</v>
      </c>
      <c r="R45" s="264"/>
      <c r="S45" s="264"/>
      <c r="T45" s="264"/>
      <c r="U45" s="264"/>
      <c r="V45" s="264"/>
      <c r="W45" s="264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1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-0.375</v>
      </c>
      <c r="N46" s="274">
        <v>-1</v>
      </c>
      <c r="O46" s="326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1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6" t="s">
        <v>18</v>
      </c>
      <c r="P47" s="281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7">
        <v>100</v>
      </c>
      <c r="F48" s="346"/>
      <c r="G48" s="321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6" t="s">
        <v>18</v>
      </c>
      <c r="P48" s="281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7">
        <v>101</v>
      </c>
      <c r="F49" s="346"/>
      <c r="G49" s="321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6" t="s">
        <v>18</v>
      </c>
      <c r="P49" s="281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7">
        <v>101.5</v>
      </c>
      <c r="F50" s="346"/>
      <c r="G50" s="321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6" t="s">
        <v>18</v>
      </c>
      <c r="N50" s="326" t="s">
        <v>18</v>
      </c>
      <c r="O50" s="326" t="s">
        <v>18</v>
      </c>
      <c r="P50" s="281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7">
        <v>102.5</v>
      </c>
      <c r="F51" s="346"/>
      <c r="G51" s="321" t="s">
        <v>166</v>
      </c>
      <c r="H51" s="274">
        <v>-2.25</v>
      </c>
      <c r="I51" s="274">
        <v>-2.25</v>
      </c>
      <c r="J51" s="274">
        <v>-2.5</v>
      </c>
      <c r="K51" s="274">
        <v>-2.75</v>
      </c>
      <c r="L51" s="274">
        <v>-3</v>
      </c>
      <c r="M51" s="326" t="s">
        <v>18</v>
      </c>
      <c r="N51" s="326" t="s">
        <v>18</v>
      </c>
      <c r="O51" s="326" t="s">
        <v>18</v>
      </c>
      <c r="P51" s="281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7">
        <v>102.5</v>
      </c>
      <c r="F52" s="346"/>
      <c r="G52" s="321" t="s">
        <v>168</v>
      </c>
      <c r="H52" s="274">
        <v>-2.5</v>
      </c>
      <c r="I52" s="274">
        <v>-2.5</v>
      </c>
      <c r="J52" s="274">
        <v>-2.75</v>
      </c>
      <c r="K52" s="274">
        <v>-3</v>
      </c>
      <c r="L52" s="274">
        <v>-3.25</v>
      </c>
      <c r="M52" s="326" t="s">
        <v>18</v>
      </c>
      <c r="N52" s="326" t="s">
        <v>18</v>
      </c>
      <c r="O52" s="326" t="s">
        <v>18</v>
      </c>
      <c r="P52" s="281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7">
        <v>102.5</v>
      </c>
      <c r="F53" s="346"/>
      <c r="G53" s="321" t="s">
        <v>170</v>
      </c>
      <c r="H53" s="274">
        <v>-2.875</v>
      </c>
      <c r="I53" s="274">
        <v>-2.875</v>
      </c>
      <c r="J53" s="274">
        <v>-2.875</v>
      </c>
      <c r="K53" s="274">
        <v>-3</v>
      </c>
      <c r="L53" s="274">
        <v>-3.25</v>
      </c>
      <c r="M53" s="274">
        <v>-3.5</v>
      </c>
      <c r="N53" s="326" t="s">
        <v>18</v>
      </c>
      <c r="O53" s="326" t="s">
        <v>18</v>
      </c>
      <c r="P53" s="281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7">
        <v>102.5</v>
      </c>
      <c r="F54" s="346"/>
      <c r="G54" s="321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26" t="s">
        <v>18</v>
      </c>
      <c r="O54" s="326" t="s">
        <v>18</v>
      </c>
      <c r="P54" s="281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0" t="s">
        <v>175</v>
      </c>
      <c r="C55" s="371"/>
      <c r="D55" s="371"/>
      <c r="E55" s="268" t="s">
        <v>176</v>
      </c>
      <c r="F55" s="346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6" t="s">
        <v>18</v>
      </c>
      <c r="P55" s="281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2">
        <f>'Flex Select Prime Pricer'!$B$3</f>
        <v>5.34</v>
      </c>
      <c r="F56" s="346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6" t="s">
        <v>18</v>
      </c>
      <c r="P56" s="281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6"/>
      <c r="G57" s="380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2"/>
      <c r="D59" s="252"/>
      <c r="E59" s="393"/>
      <c r="F59" s="394" t="s">
        <v>187</v>
      </c>
      <c r="G59" s="395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6" t="s">
        <v>18</v>
      </c>
      <c r="O59" s="326" t="s">
        <v>18</v>
      </c>
      <c r="P59" s="281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 t="s">
        <v>189</v>
      </c>
      <c r="G60" s="399" t="s">
        <v>190</v>
      </c>
      <c r="H60" s="348">
        <v>-1</v>
      </c>
      <c r="I60" s="348">
        <v>-1</v>
      </c>
      <c r="J60" s="348">
        <v>-1</v>
      </c>
      <c r="K60" s="348">
        <v>-1</v>
      </c>
      <c r="L60" s="348">
        <v>-1</v>
      </c>
      <c r="M60" s="348">
        <v>-1</v>
      </c>
      <c r="N60" s="274">
        <v>-1</v>
      </c>
      <c r="O60" s="274">
        <v>-1</v>
      </c>
      <c r="P60" s="281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191</v>
      </c>
      <c r="G61" s="403"/>
      <c r="H61" s="404"/>
      <c r="I61" s="403" t="s">
        <v>192</v>
      </c>
      <c r="J61" s="403"/>
      <c r="K61" s="403"/>
      <c r="L61" s="403"/>
      <c r="M61" s="403"/>
      <c r="N61" s="405" t="s">
        <v>193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E298-24EB-4681-A9FE-13B12B487904}">
  <sheetPr published="0" codeName="Sheet4">
    <tabColor rgb="FF00B0F0"/>
  </sheetPr>
  <dimension ref="A1:S44"/>
  <sheetViews>
    <sheetView topLeftCell="A13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194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>
        <v>97.135000000000005</v>
      </c>
      <c r="C6" s="221">
        <v>97</v>
      </c>
      <c r="E6" s="413">
        <v>-0.125</v>
      </c>
      <c r="F6" s="413">
        <v>-0.125</v>
      </c>
      <c r="H6" s="223">
        <f t="shared" ref="H6:I21" si="0">E6+B6</f>
        <v>97.01</v>
      </c>
      <c r="I6" s="224">
        <f t="shared" si="0"/>
        <v>96.875</v>
      </c>
      <c r="J6" s="225">
        <f>I6-H6</f>
        <v>-0.13500000000000512</v>
      </c>
      <c r="L6" s="226"/>
      <c r="M6" s="414"/>
    </row>
    <row r="7" spans="1:19" ht="15.75" x14ac:dyDescent="0.25">
      <c r="A7" s="412">
        <v>6.625</v>
      </c>
      <c r="B7" s="219">
        <v>97.76</v>
      </c>
      <c r="C7" s="221">
        <v>97.625</v>
      </c>
      <c r="E7" s="413">
        <v>-0.125</v>
      </c>
      <c r="F7" s="413">
        <v>-0.125</v>
      </c>
      <c r="H7" s="223">
        <f t="shared" si="0"/>
        <v>97.635000000000005</v>
      </c>
      <c r="I7" s="224">
        <f t="shared" si="0"/>
        <v>97.5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2">
        <v>6.75</v>
      </c>
      <c r="B8" s="219">
        <v>98.385000000000005</v>
      </c>
      <c r="C8" s="221">
        <v>98.25</v>
      </c>
      <c r="E8" s="413">
        <v>-0.125</v>
      </c>
      <c r="F8" s="413">
        <v>-0.125</v>
      </c>
      <c r="H8" s="223">
        <f t="shared" si="0"/>
        <v>98.26</v>
      </c>
      <c r="I8" s="224">
        <f t="shared" si="0"/>
        <v>98.125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2">
        <v>6.875</v>
      </c>
      <c r="B9" s="219">
        <v>99.01</v>
      </c>
      <c r="C9" s="221">
        <v>98.875</v>
      </c>
      <c r="E9" s="413">
        <v>-0.125</v>
      </c>
      <c r="F9" s="413">
        <v>-0.125</v>
      </c>
      <c r="H9" s="223">
        <f t="shared" si="0"/>
        <v>98.885000000000005</v>
      </c>
      <c r="I9" s="224">
        <f t="shared" si="0"/>
        <v>98.75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2">
        <v>7</v>
      </c>
      <c r="B10" s="219">
        <v>99.635000000000005</v>
      </c>
      <c r="C10" s="221">
        <v>99.5</v>
      </c>
      <c r="E10" s="413">
        <v>-0.125</v>
      </c>
      <c r="F10" s="413">
        <v>-0.125</v>
      </c>
      <c r="H10" s="223">
        <f t="shared" si="0"/>
        <v>99.51</v>
      </c>
      <c r="I10" s="224">
        <f t="shared" si="0"/>
        <v>99.375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2">
        <v>7.125</v>
      </c>
      <c r="B11" s="219">
        <v>100.13500000000001</v>
      </c>
      <c r="C11" s="221">
        <v>100</v>
      </c>
      <c r="E11" s="413">
        <v>-0.125</v>
      </c>
      <c r="F11" s="413">
        <v>-0.125</v>
      </c>
      <c r="H11" s="223">
        <f t="shared" si="0"/>
        <v>100.01</v>
      </c>
      <c r="I11" s="224">
        <f t="shared" si="0"/>
        <v>99.875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2">
        <v>7.25</v>
      </c>
      <c r="B12" s="219">
        <v>100.51</v>
      </c>
      <c r="C12" s="221">
        <v>100.375</v>
      </c>
      <c r="E12" s="413">
        <v>-0.125</v>
      </c>
      <c r="F12" s="413">
        <v>-0.125</v>
      </c>
      <c r="H12" s="223">
        <f t="shared" si="0"/>
        <v>100.38500000000001</v>
      </c>
      <c r="I12" s="224">
        <f t="shared" si="0"/>
        <v>100.25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2">
        <v>7.375</v>
      </c>
      <c r="B13" s="219">
        <v>100.88500000000001</v>
      </c>
      <c r="C13" s="221">
        <v>100.75</v>
      </c>
      <c r="E13" s="413">
        <v>-0.125</v>
      </c>
      <c r="F13" s="413">
        <v>-0.125</v>
      </c>
      <c r="H13" s="223">
        <f t="shared" si="0"/>
        <v>100.76</v>
      </c>
      <c r="I13" s="224">
        <f t="shared" si="0"/>
        <v>100.625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2">
        <v>7.5</v>
      </c>
      <c r="B14" s="219">
        <v>101.13500000000001</v>
      </c>
      <c r="C14" s="221">
        <v>101</v>
      </c>
      <c r="E14" s="413">
        <v>-0.125</v>
      </c>
      <c r="F14" s="413">
        <v>-0.125</v>
      </c>
      <c r="H14" s="223">
        <f t="shared" si="0"/>
        <v>101.01</v>
      </c>
      <c r="I14" s="224">
        <f t="shared" si="0"/>
        <v>100.875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2">
        <v>7.625</v>
      </c>
      <c r="B15" s="219">
        <v>101.38500000000001</v>
      </c>
      <c r="C15" s="221">
        <v>101.25</v>
      </c>
      <c r="E15" s="413">
        <v>-0.125</v>
      </c>
      <c r="F15" s="413">
        <v>-0.125</v>
      </c>
      <c r="H15" s="223">
        <f t="shared" si="0"/>
        <v>101.26</v>
      </c>
      <c r="I15" s="224">
        <f t="shared" si="0"/>
        <v>101.125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2">
        <v>7.75</v>
      </c>
      <c r="B16" s="219">
        <v>101.63500000000001</v>
      </c>
      <c r="C16" s="221">
        <v>101.5</v>
      </c>
      <c r="E16" s="413">
        <v>-0.125</v>
      </c>
      <c r="F16" s="413">
        <v>-0.125</v>
      </c>
      <c r="H16" s="223">
        <f t="shared" si="0"/>
        <v>101.51</v>
      </c>
      <c r="I16" s="224">
        <f t="shared" si="0"/>
        <v>101.375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2">
        <v>7.875</v>
      </c>
      <c r="B17" s="219">
        <v>101.88500000000001</v>
      </c>
      <c r="C17" s="221">
        <v>101.75</v>
      </c>
      <c r="E17" s="413">
        <v>-0.125</v>
      </c>
      <c r="F17" s="413">
        <v>-0.125</v>
      </c>
      <c r="H17" s="223">
        <f t="shared" si="0"/>
        <v>101.76</v>
      </c>
      <c r="I17" s="224">
        <f t="shared" si="0"/>
        <v>101.625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2">
        <v>8</v>
      </c>
      <c r="B18" s="219">
        <v>102.13500000000001</v>
      </c>
      <c r="C18" s="221">
        <v>102</v>
      </c>
      <c r="E18" s="413">
        <v>-0.125</v>
      </c>
      <c r="F18" s="413">
        <v>-0.125</v>
      </c>
      <c r="H18" s="223">
        <f t="shared" si="0"/>
        <v>102.01</v>
      </c>
      <c r="I18" s="224">
        <f t="shared" si="0"/>
        <v>101.875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2">
        <v>8.125</v>
      </c>
      <c r="B19" s="219">
        <v>102.38500000000001</v>
      </c>
      <c r="C19" s="221">
        <v>102.25</v>
      </c>
      <c r="E19" s="413">
        <v>-0.125</v>
      </c>
      <c r="F19" s="413">
        <v>-0.125</v>
      </c>
      <c r="H19" s="223">
        <f t="shared" si="0"/>
        <v>102.26</v>
      </c>
      <c r="I19" s="224">
        <f t="shared" si="0"/>
        <v>102.125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2">
        <v>8.25</v>
      </c>
      <c r="B20" s="219">
        <v>102.63500000000001</v>
      </c>
      <c r="C20" s="221">
        <v>102.5</v>
      </c>
      <c r="E20" s="413">
        <v>-0.125</v>
      </c>
      <c r="F20" s="413">
        <v>-0.125</v>
      </c>
      <c r="H20" s="223">
        <f t="shared" si="0"/>
        <v>102.51</v>
      </c>
      <c r="I20" s="224">
        <f t="shared" si="0"/>
        <v>102.375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2">
        <v>8.375</v>
      </c>
      <c r="B21" s="219">
        <v>102.88500000000001</v>
      </c>
      <c r="C21" s="221">
        <v>102.75</v>
      </c>
      <c r="E21" s="413">
        <v>-0.125</v>
      </c>
      <c r="F21" s="413">
        <v>-0.125</v>
      </c>
      <c r="H21" s="223">
        <f t="shared" si="0"/>
        <v>102.76</v>
      </c>
      <c r="I21" s="224">
        <f t="shared" si="0"/>
        <v>102.625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2">
        <v>8.5</v>
      </c>
      <c r="B22" s="219">
        <v>103.13500000000001</v>
      </c>
      <c r="C22" s="221">
        <v>103</v>
      </c>
      <c r="E22" s="413">
        <v>-0.125</v>
      </c>
      <c r="F22" s="413">
        <v>-0.125</v>
      </c>
      <c r="H22" s="223">
        <f t="shared" ref="H22:I59" si="3">E22+B22</f>
        <v>103.01</v>
      </c>
      <c r="I22" s="224">
        <f t="shared" si="3"/>
        <v>102.875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2">
        <v>8.625</v>
      </c>
      <c r="B23" s="219">
        <v>103.38500000000001</v>
      </c>
      <c r="C23" s="221">
        <v>103.25</v>
      </c>
      <c r="E23" s="413">
        <v>-0.125</v>
      </c>
      <c r="F23" s="413">
        <v>-0.125</v>
      </c>
      <c r="H23" s="223">
        <f t="shared" si="3"/>
        <v>103.26</v>
      </c>
      <c r="I23" s="224">
        <f t="shared" si="3"/>
        <v>103.125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2">
        <v>8.75</v>
      </c>
      <c r="B24" s="219">
        <v>103.63500000000001</v>
      </c>
      <c r="C24" s="221">
        <v>103.5</v>
      </c>
      <c r="E24" s="413">
        <v>-0.125</v>
      </c>
      <c r="F24" s="413">
        <v>-0.125</v>
      </c>
      <c r="H24" s="223">
        <f t="shared" si="3"/>
        <v>103.51</v>
      </c>
      <c r="I24" s="224">
        <f t="shared" si="3"/>
        <v>103.375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2">
        <v>8.875</v>
      </c>
      <c r="B25" s="219">
        <v>103.88500000000001</v>
      </c>
      <c r="C25" s="221">
        <v>103.75</v>
      </c>
      <c r="E25" s="413">
        <v>-0.125</v>
      </c>
      <c r="F25" s="413">
        <v>-0.125</v>
      </c>
      <c r="H25" s="223">
        <f t="shared" si="3"/>
        <v>103.76</v>
      </c>
      <c r="I25" s="224">
        <f t="shared" si="3"/>
        <v>103.625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2">
        <v>9</v>
      </c>
      <c r="B26" s="219">
        <v>104.07250000000001</v>
      </c>
      <c r="C26" s="221">
        <v>103.9375</v>
      </c>
      <c r="E26" s="413">
        <v>-0.125</v>
      </c>
      <c r="F26" s="413">
        <v>-0.125</v>
      </c>
      <c r="H26" s="223">
        <f t="shared" si="3"/>
        <v>103.94750000000001</v>
      </c>
      <c r="I26" s="224">
        <f t="shared" si="3"/>
        <v>103.8125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2">
        <v>9.125</v>
      </c>
      <c r="B27" s="219">
        <v>104.26</v>
      </c>
      <c r="C27" s="221">
        <v>104.125</v>
      </c>
      <c r="E27" s="413">
        <v>-0.125</v>
      </c>
      <c r="F27" s="413">
        <v>-0.125</v>
      </c>
      <c r="H27" s="223">
        <f t="shared" si="3"/>
        <v>104.13500000000001</v>
      </c>
      <c r="I27" s="224">
        <f t="shared" si="3"/>
        <v>104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2">
        <v>9.25</v>
      </c>
      <c r="B28" s="219">
        <v>104.44750000000001</v>
      </c>
      <c r="C28" s="221">
        <v>104.3125</v>
      </c>
      <c r="E28" s="413">
        <v>-0.125</v>
      </c>
      <c r="F28" s="413">
        <v>-0.125</v>
      </c>
      <c r="H28" s="223">
        <f t="shared" si="3"/>
        <v>104.32250000000001</v>
      </c>
      <c r="I28" s="224">
        <f t="shared" si="3"/>
        <v>104.1875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2">
        <v>9.375</v>
      </c>
      <c r="B29" s="219">
        <v>104.60375000000001</v>
      </c>
      <c r="C29" s="221">
        <v>104.46875</v>
      </c>
      <c r="E29" s="413">
        <v>-0.125</v>
      </c>
      <c r="F29" s="413">
        <v>-0.125</v>
      </c>
      <c r="H29" s="223">
        <f t="shared" si="3"/>
        <v>104.47875000000001</v>
      </c>
      <c r="I29" s="224">
        <f t="shared" si="3"/>
        <v>104.34375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2">
        <v>9.5</v>
      </c>
      <c r="B30" s="219">
        <v>104.76</v>
      </c>
      <c r="C30" s="221">
        <v>104.625</v>
      </c>
      <c r="E30" s="413">
        <v>-0.125</v>
      </c>
      <c r="F30" s="413">
        <v>-0.125</v>
      </c>
      <c r="H30" s="223">
        <f t="shared" si="3"/>
        <v>104.63500000000001</v>
      </c>
      <c r="I30" s="224">
        <f t="shared" si="3"/>
        <v>104.5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2">
        <v>9.625</v>
      </c>
      <c r="B31" s="219">
        <v>104.91625000000001</v>
      </c>
      <c r="C31" s="221">
        <v>104.78125</v>
      </c>
      <c r="E31" s="413">
        <v>-0.125</v>
      </c>
      <c r="F31" s="413">
        <v>-0.125</v>
      </c>
      <c r="H31" s="223">
        <f t="shared" si="3"/>
        <v>104.79125000000001</v>
      </c>
      <c r="I31" s="224">
        <f t="shared" si="3"/>
        <v>104.65625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2">
        <v>9.75</v>
      </c>
      <c r="B32" s="219">
        <v>105.07250000000001</v>
      </c>
      <c r="C32" s="221">
        <v>104.9375</v>
      </c>
      <c r="E32" s="413">
        <v>-0.125</v>
      </c>
      <c r="F32" s="413">
        <v>-0.125</v>
      </c>
      <c r="H32" s="223">
        <f t="shared" si="3"/>
        <v>104.94750000000001</v>
      </c>
      <c r="I32" s="224">
        <f t="shared" si="3"/>
        <v>104.8125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2">
        <v>9.875</v>
      </c>
      <c r="B33" s="219">
        <v>105.22875000000001</v>
      </c>
      <c r="C33" s="221">
        <v>105.09375</v>
      </c>
      <c r="E33" s="413">
        <v>-0.125</v>
      </c>
      <c r="F33" s="413">
        <v>-0.125</v>
      </c>
      <c r="H33" s="223">
        <f t="shared" si="3"/>
        <v>105.10375000000001</v>
      </c>
      <c r="I33" s="224">
        <f t="shared" si="3"/>
        <v>104.96875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2">
        <v>10</v>
      </c>
      <c r="B34" s="219">
        <v>105.38500000000001</v>
      </c>
      <c r="C34" s="221">
        <v>105.25</v>
      </c>
      <c r="E34" s="413">
        <v>-0.125</v>
      </c>
      <c r="F34" s="413">
        <v>-0.125</v>
      </c>
      <c r="H34" s="223">
        <f t="shared" si="3"/>
        <v>105.26</v>
      </c>
      <c r="I34" s="224">
        <f t="shared" si="3"/>
        <v>105.125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2">
        <v>10.125</v>
      </c>
      <c r="B35" s="219">
        <v>105.54125000000001</v>
      </c>
      <c r="C35" s="221">
        <v>105.40625</v>
      </c>
      <c r="E35" s="413">
        <v>-0.125</v>
      </c>
      <c r="F35" s="413">
        <v>-0.125</v>
      </c>
      <c r="H35" s="223">
        <f t="shared" si="3"/>
        <v>105.41625000000001</v>
      </c>
      <c r="I35" s="224">
        <f t="shared" si="3"/>
        <v>105.28125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2">
        <v>10.25</v>
      </c>
      <c r="B36" s="219">
        <v>105.69750000000001</v>
      </c>
      <c r="C36" s="221">
        <v>105.5625</v>
      </c>
      <c r="E36" s="413">
        <v>-0.125</v>
      </c>
      <c r="F36" s="413">
        <v>-0.125</v>
      </c>
      <c r="H36" s="223">
        <f t="shared" si="3"/>
        <v>105.57250000000001</v>
      </c>
      <c r="I36" s="224">
        <f t="shared" si="3"/>
        <v>105.4375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2">
        <v>10.375</v>
      </c>
      <c r="B37" s="219">
        <v>105.85375000000001</v>
      </c>
      <c r="C37" s="221">
        <v>105.71875</v>
      </c>
      <c r="E37" s="413">
        <v>-0.125</v>
      </c>
      <c r="F37" s="413">
        <v>-0.125</v>
      </c>
      <c r="H37" s="223">
        <f t="shared" si="3"/>
        <v>105.72875000000001</v>
      </c>
      <c r="I37" s="224">
        <f t="shared" si="3"/>
        <v>105.59375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2">
        <v>10.5</v>
      </c>
      <c r="B38" s="219">
        <v>106.01</v>
      </c>
      <c r="C38" s="221">
        <v>105.875</v>
      </c>
      <c r="E38" s="413">
        <v>-0.125</v>
      </c>
      <c r="F38" s="413">
        <v>-0.125</v>
      </c>
      <c r="H38" s="223">
        <f t="shared" si="3"/>
        <v>105.88500000000001</v>
      </c>
      <c r="I38" s="224">
        <f t="shared" si="3"/>
        <v>105.75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2">
        <v>10.625</v>
      </c>
      <c r="B39" s="219">
        <v>106.16625000000001</v>
      </c>
      <c r="C39" s="221">
        <v>106.03125</v>
      </c>
      <c r="E39" s="413">
        <v>-0.125</v>
      </c>
      <c r="F39" s="413">
        <v>-0.125</v>
      </c>
      <c r="H39" s="223">
        <f t="shared" si="3"/>
        <v>106.04125000000001</v>
      </c>
      <c r="I39" s="224">
        <f t="shared" si="3"/>
        <v>105.90625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2">
        <v>10.75</v>
      </c>
      <c r="B40" s="219">
        <v>106.32250000000001</v>
      </c>
      <c r="C40" s="221">
        <v>106.1875</v>
      </c>
      <c r="E40" s="413">
        <v>-0.125</v>
      </c>
      <c r="F40" s="413">
        <v>-0.125</v>
      </c>
      <c r="H40" s="223">
        <f t="shared" si="3"/>
        <v>106.19750000000001</v>
      </c>
      <c r="I40" s="224">
        <f t="shared" si="3"/>
        <v>106.0625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2">
        <v>10.875</v>
      </c>
      <c r="B41" s="219">
        <v>106.47875000000001</v>
      </c>
      <c r="C41" s="221">
        <v>106.34375</v>
      </c>
      <c r="E41" s="413">
        <v>-0.125</v>
      </c>
      <c r="F41" s="413">
        <v>-0.125</v>
      </c>
      <c r="H41" s="223">
        <f t="shared" si="3"/>
        <v>106.35375000000001</v>
      </c>
      <c r="I41" s="224">
        <f t="shared" si="3"/>
        <v>106.21875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2">
        <v>11</v>
      </c>
      <c r="B42" s="219">
        <v>106.63500000000001</v>
      </c>
      <c r="C42" s="221">
        <v>106.5</v>
      </c>
      <c r="E42" s="413">
        <v>-0.125</v>
      </c>
      <c r="F42" s="413">
        <v>-0.125</v>
      </c>
      <c r="H42" s="223">
        <f t="shared" si="3"/>
        <v>106.51</v>
      </c>
      <c r="I42" s="224">
        <f t="shared" si="3"/>
        <v>106.375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2">
        <v>11.125</v>
      </c>
      <c r="B43" s="219">
        <v>106.79125000000001</v>
      </c>
      <c r="C43" s="221">
        <v>106.65625</v>
      </c>
      <c r="E43" s="413">
        <v>-0.125</v>
      </c>
      <c r="F43" s="413">
        <v>-0.125</v>
      </c>
      <c r="H43" s="223">
        <f t="shared" si="3"/>
        <v>106.66625000000001</v>
      </c>
      <c r="I43" s="224">
        <f t="shared" si="3"/>
        <v>106.53125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5">
        <v>11.25</v>
      </c>
      <c r="B44" s="229">
        <v>106.94750000000001</v>
      </c>
      <c r="C44" s="231">
        <v>106.8125</v>
      </c>
      <c r="E44" s="413">
        <v>-0.125</v>
      </c>
      <c r="F44" s="413">
        <v>-0.125</v>
      </c>
      <c r="H44" s="223">
        <f t="shared" si="3"/>
        <v>106.82250000000001</v>
      </c>
      <c r="I44" s="224">
        <f t="shared" si="3"/>
        <v>106.6875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C60F-8558-4E27-A916-C66CDB03D6CE}">
  <sheetPr published="0" codeName="Sheet5">
    <tabColor rgb="FF0070C0"/>
    <pageSetUpPr fitToPage="1"/>
  </sheetPr>
  <dimension ref="B1:Y57"/>
  <sheetViews>
    <sheetView topLeftCell="A26" zoomScaleNormal="100" workbookViewId="0">
      <selection activeCell="J33" sqref="J33:O33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2.8554687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195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196</v>
      </c>
      <c r="C4" s="433"/>
      <c r="D4" s="434">
        <f>Control!$B$1</f>
        <v>45296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197</v>
      </c>
      <c r="C5" s="436"/>
      <c r="D5" s="437"/>
      <c r="E5" s="438" t="s">
        <v>198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199</v>
      </c>
      <c r="G6" s="443"/>
      <c r="H6" s="444"/>
      <c r="I6" s="444"/>
      <c r="J6" s="445" t="s">
        <v>200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97.563299999999998</v>
      </c>
      <c r="E7" s="452"/>
      <c r="F7" s="453" t="s">
        <v>201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98.188299999999998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98.813299999999998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202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99.438299999999998</v>
      </c>
      <c r="E10" s="460"/>
      <c r="F10" s="453"/>
      <c r="G10" s="454"/>
      <c r="H10" s="462" t="s">
        <v>203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204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100.0633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100.5633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100.9383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101.3133</v>
      </c>
      <c r="E14" s="460"/>
      <c r="F14" s="453"/>
      <c r="G14" s="454"/>
      <c r="H14" s="455" t="s">
        <v>205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101.5633</v>
      </c>
      <c r="E15" s="460"/>
      <c r="F15" s="453"/>
      <c r="G15" s="454"/>
      <c r="H15" s="462" t="s">
        <v>206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101.9383</v>
      </c>
      <c r="E16" s="460"/>
      <c r="F16" s="473"/>
      <c r="G16" s="473"/>
      <c r="H16" s="443"/>
      <c r="I16" s="443"/>
      <c r="J16" s="474" t="s">
        <v>200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102.1883</v>
      </c>
      <c r="E17" s="460"/>
      <c r="F17" s="438" t="s">
        <v>207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102.4383</v>
      </c>
      <c r="E18" s="460"/>
      <c r="F18" s="453" t="s">
        <v>208</v>
      </c>
      <c r="G18" s="453"/>
      <c r="H18" s="476" t="s">
        <v>209</v>
      </c>
      <c r="I18" s="477"/>
      <c r="J18" s="287">
        <v>-3.125</v>
      </c>
      <c r="K18" s="287">
        <v>-3.375</v>
      </c>
      <c r="L18" s="287">
        <v>-3.5</v>
      </c>
      <c r="M18" s="287">
        <v>-3.75</v>
      </c>
      <c r="N18" s="478">
        <v>-4</v>
      </c>
      <c r="O18" s="478">
        <v>-4.25</v>
      </c>
      <c r="P18" s="479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102.6883</v>
      </c>
      <c r="E19" s="460"/>
      <c r="F19" s="453"/>
      <c r="G19" s="453"/>
      <c r="H19" s="480" t="s">
        <v>210</v>
      </c>
      <c r="I19" s="481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79" t="s">
        <v>18</v>
      </c>
      <c r="Q19" s="460"/>
      <c r="R19" s="482" t="s">
        <v>211</v>
      </c>
      <c r="S19" s="482"/>
      <c r="T19" s="482"/>
      <c r="U19" s="482"/>
      <c r="V19" s="482"/>
      <c r="W19" s="482"/>
      <c r="X19" s="483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102.9383</v>
      </c>
      <c r="E20" s="460"/>
      <c r="F20" s="453"/>
      <c r="G20" s="453"/>
      <c r="H20" s="484" t="s">
        <v>212</v>
      </c>
      <c r="I20" s="485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60"/>
      <c r="R20" s="482" t="s">
        <v>45</v>
      </c>
      <c r="S20" s="482"/>
      <c r="T20" s="482"/>
      <c r="U20" s="482"/>
      <c r="V20" s="482"/>
      <c r="W20" s="482"/>
      <c r="X20" s="483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103.1883</v>
      </c>
      <c r="E21" s="460"/>
      <c r="F21" s="453"/>
      <c r="G21" s="453"/>
      <c r="H21" s="484" t="s">
        <v>213</v>
      </c>
      <c r="I21" s="485"/>
      <c r="J21" s="486" t="s">
        <v>18</v>
      </c>
      <c r="K21" s="486" t="s">
        <v>18</v>
      </c>
      <c r="L21" s="486" t="s">
        <v>18</v>
      </c>
      <c r="M21" s="486" t="s">
        <v>18</v>
      </c>
      <c r="N21" s="486" t="s">
        <v>18</v>
      </c>
      <c r="O21" s="486" t="s">
        <v>18</v>
      </c>
      <c r="P21" s="486" t="s">
        <v>18</v>
      </c>
      <c r="Q21" s="460"/>
      <c r="R21" s="300" t="s">
        <v>214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103.4383</v>
      </c>
      <c r="E22" s="460"/>
      <c r="F22" s="453"/>
      <c r="G22" s="453"/>
      <c r="H22" s="484" t="s">
        <v>215</v>
      </c>
      <c r="I22" s="485"/>
      <c r="J22" s="274">
        <v>-3</v>
      </c>
      <c r="K22" s="274">
        <v>-3</v>
      </c>
      <c r="L22" s="274">
        <v>-3.25</v>
      </c>
      <c r="M22" s="274">
        <v>-3.375</v>
      </c>
      <c r="N22" s="274">
        <v>-3.75</v>
      </c>
      <c r="O22" s="487" t="s">
        <v>18</v>
      </c>
      <c r="P22" s="488" t="s">
        <v>18</v>
      </c>
      <c r="Q22" s="460"/>
      <c r="R22" s="295" t="s">
        <v>27</v>
      </c>
      <c r="S22" s="295"/>
      <c r="T22" s="295"/>
      <c r="U22" s="489">
        <v>6.25E-2</v>
      </c>
      <c r="V22" s="489"/>
      <c r="W22" s="489"/>
      <c r="X22" s="490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103.6883</v>
      </c>
      <c r="E23" s="460"/>
      <c r="F23" s="453" t="s">
        <v>216</v>
      </c>
      <c r="G23" s="453"/>
      <c r="H23" s="480" t="s">
        <v>217</v>
      </c>
      <c r="I23" s="481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1" t="s">
        <v>18</v>
      </c>
      <c r="Q23" s="460"/>
      <c r="R23" s="295" t="s">
        <v>29</v>
      </c>
      <c r="S23" s="295"/>
      <c r="T23" s="295"/>
      <c r="U23" s="492">
        <v>0</v>
      </c>
      <c r="V23" s="492"/>
      <c r="W23" s="492"/>
      <c r="X23" s="493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103.9383</v>
      </c>
      <c r="E24" s="460"/>
      <c r="F24" s="473" t="s">
        <v>218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104.1883</v>
      </c>
      <c r="E25" s="460"/>
      <c r="F25" s="494" t="s">
        <v>219</v>
      </c>
      <c r="G25" s="494"/>
      <c r="H25" s="495" t="s">
        <v>220</v>
      </c>
      <c r="I25" s="496"/>
      <c r="J25" s="497">
        <v>-0.625</v>
      </c>
      <c r="K25" s="497">
        <v>-0.625</v>
      </c>
      <c r="L25" s="497">
        <v>-0.75</v>
      </c>
      <c r="M25" s="497">
        <v>-0.75</v>
      </c>
      <c r="N25" s="497">
        <v>-1</v>
      </c>
      <c r="O25" s="497">
        <v>-1.125</v>
      </c>
      <c r="P25" s="498">
        <v>-1.625</v>
      </c>
      <c r="Q25" s="460"/>
      <c r="R25" s="499" t="s">
        <v>221</v>
      </c>
      <c r="S25" s="499"/>
      <c r="T25" s="500" t="s">
        <v>222</v>
      </c>
      <c r="U25" s="500"/>
      <c r="V25" s="500"/>
      <c r="W25" s="500"/>
      <c r="X25" s="501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104.4383</v>
      </c>
      <c r="E26" s="460"/>
      <c r="F26" s="494" t="s">
        <v>124</v>
      </c>
      <c r="G26" s="494"/>
      <c r="H26" s="502" t="s">
        <v>223</v>
      </c>
      <c r="I26" s="496"/>
      <c r="J26" s="503">
        <v>-1.25</v>
      </c>
      <c r="K26" s="503">
        <v>-1.25</v>
      </c>
      <c r="L26" s="503">
        <v>-1.25</v>
      </c>
      <c r="M26" s="503">
        <v>-1.25</v>
      </c>
      <c r="N26" s="323" t="s">
        <v>18</v>
      </c>
      <c r="O26" s="323" t="s">
        <v>18</v>
      </c>
      <c r="P26" s="323" t="s">
        <v>18</v>
      </c>
      <c r="Q26" s="460"/>
      <c r="R26" s="504" t="s">
        <v>224</v>
      </c>
      <c r="S26" s="504"/>
      <c r="T26" s="505">
        <v>-0.25</v>
      </c>
      <c r="U26" s="505"/>
      <c r="V26" s="505"/>
      <c r="W26" s="505"/>
      <c r="X26" s="506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104.6883</v>
      </c>
      <c r="E27" s="460"/>
      <c r="F27" s="494"/>
      <c r="G27" s="494"/>
      <c r="H27" s="502" t="s">
        <v>225</v>
      </c>
      <c r="I27" s="496"/>
      <c r="J27" s="503">
        <v>-1</v>
      </c>
      <c r="K27" s="503">
        <v>-1</v>
      </c>
      <c r="L27" s="503">
        <v>-1</v>
      </c>
      <c r="M27" s="503">
        <v>-1</v>
      </c>
      <c r="N27" s="503">
        <v>-1</v>
      </c>
      <c r="O27" s="503">
        <v>-1.375</v>
      </c>
      <c r="P27" s="503">
        <v>-1.75</v>
      </c>
      <c r="Q27" s="460"/>
      <c r="R27" s="504" t="s">
        <v>27</v>
      </c>
      <c r="S27" s="504"/>
      <c r="T27" s="507">
        <v>-0.375</v>
      </c>
      <c r="U27" s="507"/>
      <c r="V27" s="507"/>
      <c r="W27" s="507"/>
      <c r="X27" s="508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104.9383</v>
      </c>
      <c r="E28" s="460"/>
      <c r="F28" s="494"/>
      <c r="G28" s="494"/>
      <c r="H28" s="502" t="s">
        <v>128</v>
      </c>
      <c r="I28" s="496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03">
        <v>-0.625</v>
      </c>
      <c r="Q28" s="460"/>
      <c r="R28" s="504" t="s">
        <v>35</v>
      </c>
      <c r="S28" s="504"/>
      <c r="T28" s="509">
        <v>-0.25</v>
      </c>
      <c r="U28" s="509"/>
      <c r="V28" s="509"/>
      <c r="W28" s="509"/>
      <c r="X28" s="510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105.1883</v>
      </c>
      <c r="E29" s="460"/>
      <c r="F29" s="494"/>
      <c r="G29" s="494"/>
      <c r="H29" s="502" t="s">
        <v>130</v>
      </c>
      <c r="I29" s="496"/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-0.375</v>
      </c>
      <c r="Q29" s="460"/>
      <c r="R29" s="504" t="s">
        <v>226</v>
      </c>
      <c r="S29" s="504"/>
      <c r="T29" s="509" t="s">
        <v>31</v>
      </c>
      <c r="U29" s="509"/>
      <c r="V29" s="509"/>
      <c r="W29" s="509"/>
      <c r="X29" s="510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105.4383</v>
      </c>
      <c r="E30" s="460"/>
      <c r="F30" s="494"/>
      <c r="G30" s="494"/>
      <c r="H30" s="502" t="s">
        <v>132</v>
      </c>
      <c r="I30" s="496"/>
      <c r="J30" s="503">
        <v>-0.5</v>
      </c>
      <c r="K30" s="503">
        <v>-0.5</v>
      </c>
      <c r="L30" s="503">
        <v>-0.5</v>
      </c>
      <c r="M30" s="503">
        <v>-0.5</v>
      </c>
      <c r="N30" s="503">
        <v>-0.5</v>
      </c>
      <c r="O30" s="503">
        <v>-0.875</v>
      </c>
      <c r="P30" s="503" t="s">
        <v>18</v>
      </c>
      <c r="Q30" s="460"/>
      <c r="R30" s="511" t="s">
        <v>219</v>
      </c>
      <c r="S30" s="511"/>
      <c r="T30" s="512" t="s">
        <v>227</v>
      </c>
      <c r="U30" s="512" t="s">
        <v>228</v>
      </c>
      <c r="V30" s="512" t="s">
        <v>153</v>
      </c>
      <c r="W30" s="512" t="s">
        <v>229</v>
      </c>
      <c r="X30" s="513" t="s">
        <v>230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105.6883</v>
      </c>
      <c r="E31" s="460"/>
      <c r="F31" s="494"/>
      <c r="G31" s="494"/>
      <c r="H31" s="502" t="s">
        <v>133</v>
      </c>
      <c r="I31" s="496"/>
      <c r="J31" s="503">
        <v>-0.625</v>
      </c>
      <c r="K31" s="503">
        <v>-0.625</v>
      </c>
      <c r="L31" s="503">
        <v>-0.75</v>
      </c>
      <c r="M31" s="503">
        <v>-0.875</v>
      </c>
      <c r="N31" s="503">
        <v>-1</v>
      </c>
      <c r="O31" s="503" t="s">
        <v>18</v>
      </c>
      <c r="P31" s="503" t="s">
        <v>18</v>
      </c>
      <c r="Q31" s="460"/>
      <c r="R31" s="514" t="s">
        <v>231</v>
      </c>
      <c r="S31" s="514"/>
      <c r="T31" s="515"/>
      <c r="U31" s="515">
        <v>360</v>
      </c>
      <c r="V31" s="515">
        <v>360</v>
      </c>
      <c r="W31" s="515"/>
      <c r="X31" s="516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105.9383</v>
      </c>
      <c r="E32" s="460"/>
      <c r="F32" s="494"/>
      <c r="G32" s="494"/>
      <c r="H32" s="502" t="s">
        <v>134</v>
      </c>
      <c r="I32" s="496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03" t="s">
        <v>18</v>
      </c>
      <c r="P32" s="503" t="s">
        <v>18</v>
      </c>
      <c r="Q32" s="460"/>
      <c r="R32" s="514" t="s">
        <v>232</v>
      </c>
      <c r="S32" s="514"/>
      <c r="T32" s="515">
        <v>120</v>
      </c>
      <c r="U32" s="515">
        <v>240</v>
      </c>
      <c r="V32" s="515">
        <v>360</v>
      </c>
      <c r="W32" s="515"/>
      <c r="X32" s="516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106.1883</v>
      </c>
      <c r="E33" s="460"/>
      <c r="F33" s="494"/>
      <c r="G33" s="494"/>
      <c r="H33" s="517" t="s">
        <v>136</v>
      </c>
      <c r="I33" s="518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03" t="s">
        <v>18</v>
      </c>
      <c r="P33" s="479" t="s">
        <v>18</v>
      </c>
      <c r="Q33" s="460"/>
      <c r="R33" s="504" t="s">
        <v>98</v>
      </c>
      <c r="S33" s="504"/>
      <c r="T33" s="519"/>
      <c r="U33" s="520">
        <v>360</v>
      </c>
      <c r="V33" s="520">
        <v>360</v>
      </c>
      <c r="W33" s="521" t="s">
        <v>233</v>
      </c>
      <c r="X33" s="522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106.4383</v>
      </c>
      <c r="E34" s="460"/>
      <c r="F34" s="494" t="s">
        <v>141</v>
      </c>
      <c r="G34" s="494"/>
      <c r="H34" s="523" t="s">
        <v>146</v>
      </c>
      <c r="I34" s="523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8" t="s">
        <v>18</v>
      </c>
      <c r="Q34" s="460"/>
      <c r="R34" s="504" t="s">
        <v>234</v>
      </c>
      <c r="S34" s="504"/>
      <c r="T34" s="515">
        <v>120</v>
      </c>
      <c r="U34" s="515">
        <v>240</v>
      </c>
      <c r="V34" s="515">
        <v>360</v>
      </c>
      <c r="W34" s="521" t="s">
        <v>233</v>
      </c>
      <c r="X34" s="522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106.6883</v>
      </c>
      <c r="E35" s="460"/>
      <c r="F35" s="494"/>
      <c r="G35" s="494"/>
      <c r="H35" s="523" t="s">
        <v>235</v>
      </c>
      <c r="I35" s="523"/>
      <c r="J35" s="503">
        <v>-0.125</v>
      </c>
      <c r="K35" s="503">
        <v>-0.125</v>
      </c>
      <c r="L35" s="503">
        <v>-0.125</v>
      </c>
      <c r="M35" s="503">
        <v>-0.375</v>
      </c>
      <c r="N35" s="503">
        <v>-0.5</v>
      </c>
      <c r="O35" s="524">
        <v>-0.75</v>
      </c>
      <c r="P35" s="318" t="s">
        <v>18</v>
      </c>
      <c r="Q35" s="460"/>
      <c r="R35" s="504" t="s">
        <v>236</v>
      </c>
      <c r="S35" s="504"/>
      <c r="T35" s="515">
        <v>120</v>
      </c>
      <c r="U35" s="515">
        <v>360</v>
      </c>
      <c r="V35" s="515">
        <v>480</v>
      </c>
      <c r="W35" s="519"/>
      <c r="X35" s="522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106.9383</v>
      </c>
      <c r="E36" s="460"/>
      <c r="F36" s="494"/>
      <c r="G36" s="494"/>
      <c r="H36" s="523" t="s">
        <v>237</v>
      </c>
      <c r="I36" s="523"/>
      <c r="J36" s="503">
        <v>-1.625</v>
      </c>
      <c r="K36" s="503">
        <v>-1.625</v>
      </c>
      <c r="L36" s="503">
        <v>-1.625</v>
      </c>
      <c r="M36" s="503">
        <v>-1.625</v>
      </c>
      <c r="N36" s="503">
        <v>-1.625</v>
      </c>
      <c r="O36" s="503">
        <v>-1.625</v>
      </c>
      <c r="P36" s="274">
        <v>-1.625</v>
      </c>
      <c r="Q36" s="460"/>
      <c r="R36" s="525" t="s">
        <v>238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107.1883</v>
      </c>
      <c r="E37" s="460"/>
      <c r="F37" s="494"/>
      <c r="G37" s="494"/>
      <c r="H37" s="523" t="s">
        <v>239</v>
      </c>
      <c r="I37" s="523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66" t="s">
        <v>18</v>
      </c>
      <c r="Q37" s="460"/>
      <c r="R37" s="529" t="s">
        <v>240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107.4383</v>
      </c>
      <c r="E38" s="460"/>
      <c r="F38" s="494"/>
      <c r="G38" s="494"/>
      <c r="H38" s="523" t="s">
        <v>241</v>
      </c>
      <c r="I38" s="523"/>
      <c r="J38" s="503">
        <v>0.125</v>
      </c>
      <c r="K38" s="503">
        <v>0.125</v>
      </c>
      <c r="L38" s="503">
        <v>0.125</v>
      </c>
      <c r="M38" s="503">
        <v>0.125</v>
      </c>
      <c r="N38" s="503">
        <v>0.125</v>
      </c>
      <c r="O38" s="503">
        <v>0.125</v>
      </c>
      <c r="P38" s="503">
        <v>0.125</v>
      </c>
      <c r="Q38" s="460"/>
      <c r="R38" s="532" t="s">
        <v>242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107.6883</v>
      </c>
      <c r="E39" s="460"/>
      <c r="F39" s="494"/>
      <c r="G39" s="494"/>
      <c r="H39" s="523" t="s">
        <v>160</v>
      </c>
      <c r="I39" s="523"/>
      <c r="J39" s="535">
        <v>-0.125</v>
      </c>
      <c r="K39" s="535">
        <v>-0.125</v>
      </c>
      <c r="L39" s="535">
        <v>-0.25</v>
      </c>
      <c r="M39" s="535">
        <v>-0.25</v>
      </c>
      <c r="N39" s="535">
        <v>-0.375</v>
      </c>
      <c r="O39" s="535">
        <v>-0.5</v>
      </c>
      <c r="P39" s="528">
        <v>-0.75</v>
      </c>
      <c r="Q39" s="460"/>
      <c r="R39" s="532" t="s">
        <v>243</v>
      </c>
      <c r="S39" s="533"/>
      <c r="T39" s="533"/>
      <c r="U39" s="533"/>
      <c r="V39" s="536"/>
      <c r="W39" s="536"/>
      <c r="X39" s="537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107.9383</v>
      </c>
      <c r="E40" s="460"/>
      <c r="F40" s="494"/>
      <c r="G40" s="494"/>
      <c r="H40" s="523" t="s">
        <v>164</v>
      </c>
      <c r="I40" s="523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8" t="s">
        <v>18</v>
      </c>
      <c r="P40" s="539" t="s">
        <v>18</v>
      </c>
      <c r="Q40" s="460"/>
      <c r="R40" s="532" t="s">
        <v>244</v>
      </c>
      <c r="S40" s="536"/>
      <c r="T40" s="536"/>
      <c r="U40" s="536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108.1883</v>
      </c>
      <c r="E41" s="460"/>
      <c r="F41" s="494"/>
      <c r="G41" s="494"/>
      <c r="H41" s="523" t="s">
        <v>245</v>
      </c>
      <c r="I41" s="523"/>
      <c r="J41" s="535">
        <v>-0.375</v>
      </c>
      <c r="K41" s="535">
        <v>-0.375</v>
      </c>
      <c r="L41" s="535">
        <v>-0.5</v>
      </c>
      <c r="M41" s="535">
        <v>-0.5</v>
      </c>
      <c r="N41" s="535">
        <v>-0.625</v>
      </c>
      <c r="O41" s="535">
        <v>-0.75</v>
      </c>
      <c r="P41" s="528">
        <v>-0.875</v>
      </c>
      <c r="Q41" s="460"/>
      <c r="R41" s="540" t="s">
        <v>246</v>
      </c>
      <c r="S41" s="541"/>
      <c r="T41" s="542"/>
      <c r="U41" s="542"/>
      <c r="V41" s="542"/>
      <c r="W41" s="542"/>
      <c r="X41" s="543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108.4383</v>
      </c>
      <c r="E42" s="460"/>
      <c r="F42" s="494"/>
      <c r="G42" s="494"/>
      <c r="H42" s="523" t="s">
        <v>247</v>
      </c>
      <c r="I42" s="523"/>
      <c r="J42" s="528">
        <v>-0.25</v>
      </c>
      <c r="K42" s="528">
        <v>-0.25</v>
      </c>
      <c r="L42" s="528">
        <v>-0.25</v>
      </c>
      <c r="M42" s="503">
        <v>-0.375</v>
      </c>
      <c r="N42" s="503">
        <v>-0.375</v>
      </c>
      <c r="O42" s="528">
        <v>-0.5</v>
      </c>
      <c r="P42" s="528">
        <v>-0.5</v>
      </c>
      <c r="Q42" s="460"/>
      <c r="R42" s="544" t="s">
        <v>248</v>
      </c>
      <c r="S42" s="545"/>
      <c r="T42" s="545"/>
      <c r="U42" s="545"/>
      <c r="V42" s="545"/>
      <c r="W42" s="545"/>
      <c r="X42" s="546"/>
    </row>
    <row r="43" spans="2:25" ht="15.75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108.6883</v>
      </c>
      <c r="E43" s="460"/>
      <c r="F43" s="494"/>
      <c r="G43" s="494"/>
      <c r="H43" s="523" t="s">
        <v>173</v>
      </c>
      <c r="I43" s="523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7" t="s">
        <v>106</v>
      </c>
      <c r="S43" s="548"/>
      <c r="T43" s="548"/>
      <c r="U43" s="548"/>
      <c r="V43" s="548"/>
      <c r="W43" s="548"/>
      <c r="X43" s="549"/>
    </row>
    <row r="44" spans="2:25" ht="16.5" customHeight="1" x14ac:dyDescent="0.25">
      <c r="B44" s="550" t="s">
        <v>249</v>
      </c>
      <c r="C44" s="551">
        <v>98</v>
      </c>
      <c r="D44" s="551"/>
      <c r="E44" s="460"/>
      <c r="F44" s="494"/>
      <c r="G44" s="494"/>
      <c r="H44" s="523" t="s">
        <v>60</v>
      </c>
      <c r="I44" s="523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0"/>
      <c r="R44" s="552" t="s">
        <v>250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251</v>
      </c>
      <c r="C45" s="556" t="s">
        <v>154</v>
      </c>
      <c r="D45" s="556" t="s">
        <v>252</v>
      </c>
      <c r="E45" s="460"/>
      <c r="F45" s="494"/>
      <c r="G45" s="494"/>
      <c r="H45" s="523" t="s">
        <v>63</v>
      </c>
      <c r="I45" s="523"/>
      <c r="J45" s="363">
        <v>-1.25</v>
      </c>
      <c r="K45" s="363">
        <v>-1.25</v>
      </c>
      <c r="L45" s="363">
        <v>-1.5</v>
      </c>
      <c r="M45" s="363">
        <v>-1.5</v>
      </c>
      <c r="N45" s="363">
        <v>-1.5</v>
      </c>
      <c r="O45" s="363">
        <v>-1.625</v>
      </c>
      <c r="P45" s="363">
        <v>-2.5</v>
      </c>
      <c r="Q45" s="460"/>
      <c r="R45" s="557" t="s">
        <v>253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254</v>
      </c>
      <c r="C46" s="561">
        <v>-3</v>
      </c>
      <c r="D46" s="562">
        <v>101</v>
      </c>
      <c r="E46" s="563"/>
      <c r="F46" s="494"/>
      <c r="G46" s="494"/>
      <c r="H46" s="523" t="s">
        <v>255</v>
      </c>
      <c r="I46" s="523"/>
      <c r="J46" s="528">
        <v>-3.125</v>
      </c>
      <c r="K46" s="528">
        <v>-3.125</v>
      </c>
      <c r="L46" s="528">
        <v>-3.25</v>
      </c>
      <c r="M46" s="528">
        <v>-3.5</v>
      </c>
      <c r="N46" s="528">
        <v>-4</v>
      </c>
      <c r="O46" s="503">
        <v>-4.25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0" t="s">
        <v>256</v>
      </c>
      <c r="C47" s="561">
        <v>-1.75</v>
      </c>
      <c r="D47" s="562">
        <v>101</v>
      </c>
      <c r="E47" s="568"/>
      <c r="F47" s="494"/>
      <c r="G47" s="494"/>
      <c r="H47" s="523" t="s">
        <v>257</v>
      </c>
      <c r="I47" s="523"/>
      <c r="J47" s="528">
        <v>-3.5</v>
      </c>
      <c r="K47" s="528">
        <v>-3.5</v>
      </c>
      <c r="L47" s="528">
        <v>-3.625</v>
      </c>
      <c r="M47" s="528">
        <v>-3.875</v>
      </c>
      <c r="N47" s="528">
        <v>-4</v>
      </c>
      <c r="O47" s="503">
        <v>-4.25</v>
      </c>
      <c r="P47" s="564" t="s">
        <v>18</v>
      </c>
      <c r="Q47" s="460"/>
      <c r="R47" s="569" t="s">
        <v>258</v>
      </c>
      <c r="S47" s="570"/>
      <c r="T47" s="570"/>
      <c r="U47" s="570"/>
      <c r="V47" s="570"/>
      <c r="W47" s="570"/>
      <c r="X47" s="571"/>
      <c r="Y47" s="572"/>
    </row>
    <row r="48" spans="2:25" ht="14.45" customHeight="1" x14ac:dyDescent="0.2">
      <c r="B48" s="560">
        <v>12</v>
      </c>
      <c r="C48" s="561">
        <v>-1</v>
      </c>
      <c r="D48" s="562">
        <v>101.5</v>
      </c>
      <c r="E48" s="568"/>
      <c r="F48" s="494"/>
      <c r="G48" s="494"/>
      <c r="H48" s="523" t="s">
        <v>259</v>
      </c>
      <c r="I48" s="523"/>
      <c r="J48" s="503">
        <v>-0.5</v>
      </c>
      <c r="K48" s="503">
        <v>-0.5</v>
      </c>
      <c r="L48" s="503">
        <v>-0.5</v>
      </c>
      <c r="M48" s="573" t="s">
        <v>18</v>
      </c>
      <c r="N48" s="573" t="s">
        <v>18</v>
      </c>
      <c r="O48" s="538" t="s">
        <v>18</v>
      </c>
      <c r="P48" s="538" t="s">
        <v>18</v>
      </c>
      <c r="Q48" s="460"/>
      <c r="R48" s="574" t="s">
        <v>260</v>
      </c>
      <c r="S48" s="575"/>
      <c r="T48" s="575"/>
      <c r="U48" s="575"/>
      <c r="V48" s="575"/>
      <c r="W48" s="575"/>
      <c r="X48" s="576"/>
      <c r="Y48" s="577"/>
    </row>
    <row r="49" spans="2:25" ht="14.45" customHeight="1" x14ac:dyDescent="0.2">
      <c r="B49" s="560">
        <v>24</v>
      </c>
      <c r="C49" s="561">
        <v>-0.625</v>
      </c>
      <c r="D49" s="562">
        <v>102.25</v>
      </c>
      <c r="E49" s="568"/>
      <c r="F49" s="494"/>
      <c r="G49" s="494"/>
      <c r="H49" s="523" t="s">
        <v>261</v>
      </c>
      <c r="I49" s="523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9" t="s">
        <v>18</v>
      </c>
      <c r="Q49" s="460"/>
      <c r="R49" s="578" t="s">
        <v>262</v>
      </c>
      <c r="S49" s="579"/>
      <c r="T49" s="579"/>
      <c r="U49" s="579"/>
      <c r="V49" s="579"/>
      <c r="W49" s="579"/>
      <c r="X49" s="580"/>
      <c r="Y49" s="581"/>
    </row>
    <row r="50" spans="2:25" ht="14.45" customHeight="1" x14ac:dyDescent="0.25">
      <c r="B50" s="560">
        <v>36</v>
      </c>
      <c r="C50" s="561">
        <v>0</v>
      </c>
      <c r="D50" s="562">
        <v>103</v>
      </c>
      <c r="E50" s="563"/>
      <c r="F50" s="494"/>
      <c r="G50" s="494"/>
      <c r="H50" s="523" t="s">
        <v>163</v>
      </c>
      <c r="I50" s="523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39" t="s">
        <v>18</v>
      </c>
      <c r="Q50" s="460"/>
      <c r="R50" s="578" t="s">
        <v>263</v>
      </c>
      <c r="S50" s="579"/>
      <c r="T50" s="579"/>
      <c r="U50" s="579"/>
      <c r="V50" s="579"/>
      <c r="W50" s="579"/>
      <c r="X50" s="580"/>
      <c r="Y50" s="581"/>
    </row>
    <row r="51" spans="2:25" ht="14.45" customHeight="1" x14ac:dyDescent="0.25">
      <c r="B51" s="560">
        <v>48</v>
      </c>
      <c r="C51" s="561">
        <v>0.375</v>
      </c>
      <c r="D51" s="562">
        <v>103</v>
      </c>
      <c r="E51" s="563"/>
      <c r="F51" s="494"/>
      <c r="G51" s="494"/>
      <c r="H51" s="523" t="s">
        <v>264</v>
      </c>
      <c r="I51" s="523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39" t="s">
        <v>18</v>
      </c>
      <c r="Q51" s="460"/>
      <c r="R51" s="582" t="s">
        <v>265</v>
      </c>
      <c r="S51" s="583"/>
      <c r="T51" s="583"/>
      <c r="U51" s="583"/>
      <c r="V51" s="583"/>
      <c r="W51" s="583"/>
      <c r="X51" s="584"/>
      <c r="Y51" s="585"/>
    </row>
    <row r="52" spans="2:25" ht="14.45" customHeight="1" x14ac:dyDescent="0.2">
      <c r="B52" s="560">
        <v>60</v>
      </c>
      <c r="C52" s="561">
        <v>0.75</v>
      </c>
      <c r="D52" s="562">
        <v>103</v>
      </c>
      <c r="E52" s="563"/>
      <c r="F52" s="494"/>
      <c r="G52" s="494"/>
      <c r="H52" s="523" t="s">
        <v>78</v>
      </c>
      <c r="I52" s="523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2" t="s">
        <v>266</v>
      </c>
      <c r="S52" s="583"/>
      <c r="T52" s="583"/>
      <c r="U52" s="583"/>
      <c r="V52" s="583"/>
      <c r="W52" s="583"/>
      <c r="X52" s="584"/>
      <c r="Y52" s="585"/>
    </row>
    <row r="53" spans="2:25" ht="15" customHeight="1" thickBot="1" x14ac:dyDescent="0.3">
      <c r="B53" s="586" t="s">
        <v>267</v>
      </c>
      <c r="C53" s="587">
        <v>-1</v>
      </c>
      <c r="D53" s="588">
        <v>103</v>
      </c>
      <c r="E53" s="589"/>
      <c r="F53" s="590" t="s">
        <v>268</v>
      </c>
      <c r="G53" s="590"/>
      <c r="H53" s="590"/>
      <c r="I53" s="590"/>
      <c r="J53" s="460"/>
      <c r="K53" s="591" t="s">
        <v>175</v>
      </c>
      <c r="L53" s="591"/>
      <c r="M53" s="591"/>
      <c r="N53" s="591"/>
      <c r="O53" s="591"/>
      <c r="P53" s="592" t="s">
        <v>176</v>
      </c>
      <c r="Q53" s="593"/>
      <c r="R53" s="594" t="s">
        <v>269</v>
      </c>
      <c r="S53" s="595"/>
      <c r="T53" s="595"/>
      <c r="U53" s="595"/>
      <c r="V53" s="595"/>
      <c r="W53" s="595"/>
      <c r="X53" s="596"/>
    </row>
    <row r="54" spans="2:25" ht="15.75" x14ac:dyDescent="0.25">
      <c r="B54" s="597"/>
      <c r="C54" s="598"/>
      <c r="D54" s="598"/>
      <c r="E54" s="563"/>
      <c r="F54" s="599" t="s">
        <v>270</v>
      </c>
      <c r="G54" s="599"/>
      <c r="H54" s="599"/>
      <c r="I54" s="599"/>
      <c r="J54" s="460"/>
      <c r="K54" s="286" t="s">
        <v>179</v>
      </c>
      <c r="L54" s="600" t="s">
        <v>271</v>
      </c>
      <c r="M54" s="600"/>
      <c r="N54" s="601" t="s">
        <v>181</v>
      </c>
      <c r="O54" s="601"/>
      <c r="P54" s="362">
        <f>'Flex SP DSCR_MU Pricer'!$B$3</f>
        <v>5.34</v>
      </c>
      <c r="Q54" s="602"/>
      <c r="R54" s="598"/>
      <c r="S54" s="598"/>
      <c r="T54" s="598"/>
      <c r="U54" s="598"/>
      <c r="V54" s="598"/>
      <c r="W54" s="598"/>
      <c r="X54" s="603"/>
    </row>
    <row r="55" spans="2:25" ht="16.5" thickBot="1" x14ac:dyDescent="0.3">
      <c r="B55" s="604"/>
      <c r="C55" s="605"/>
      <c r="D55" s="605"/>
      <c r="E55" s="589"/>
      <c r="F55" s="606" t="s">
        <v>272</v>
      </c>
      <c r="G55" s="606"/>
      <c r="H55" s="606"/>
      <c r="I55" s="606"/>
      <c r="J55" s="593"/>
      <c r="K55" s="607" t="s">
        <v>184</v>
      </c>
      <c r="L55" s="403"/>
      <c r="M55" s="403"/>
      <c r="N55" s="403"/>
      <c r="O55" s="403"/>
      <c r="P55" s="608"/>
      <c r="Q55" s="609"/>
      <c r="R55" s="605"/>
      <c r="S55" s="605"/>
      <c r="T55" s="605"/>
      <c r="U55" s="605"/>
      <c r="V55" s="605"/>
      <c r="W55" s="605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6" operator="equal">
      <formula>""</formula>
    </cfRule>
  </conditionalFormatting>
  <conditionalFormatting sqref="J19:O19">
    <cfRule type="cellIs" dxfId="38" priority="35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22:P22">
    <cfRule type="cellIs" dxfId="36" priority="39" operator="equal">
      <formula>"N/A"</formula>
    </cfRule>
  </conditionalFormatting>
  <conditionalFormatting sqref="P18:P19">
    <cfRule type="cellIs" dxfId="35" priority="40" operator="equal">
      <formula>"N/A"</formula>
    </cfRule>
  </conditionalFormatting>
  <conditionalFormatting sqref="P23">
    <cfRule type="cellIs" dxfId="34" priority="37" operator="equal">
      <formula>"N/A"</formula>
    </cfRule>
  </conditionalFormatting>
  <conditionalFormatting sqref="P43 P46:P47">
    <cfRule type="cellIs" dxfId="33" priority="34" operator="equal">
      <formula>"N/A"</formula>
    </cfRule>
  </conditionalFormatting>
  <conditionalFormatting sqref="O46:P46">
    <cfRule type="cellIs" dxfId="32" priority="33" operator="equal">
      <formula>"N/A"</formula>
    </cfRule>
  </conditionalFormatting>
  <conditionalFormatting sqref="J31:O31">
    <cfRule type="cellIs" dxfId="31" priority="32" operator="equal">
      <formula>"N/A"</formula>
    </cfRule>
  </conditionalFormatting>
  <conditionalFormatting sqref="J26:P26">
    <cfRule type="cellIs" dxfId="30" priority="8" operator="equal">
      <formula>"N/A"</formula>
    </cfRule>
  </conditionalFormatting>
  <conditionalFormatting sqref="J27:P27 J29:P30">
    <cfRule type="cellIs" dxfId="29" priority="31" operator="equal">
      <formula>"N/A"</formula>
    </cfRule>
  </conditionalFormatting>
  <conditionalFormatting sqref="J48:L48">
    <cfRule type="cellIs" dxfId="28" priority="25" operator="equal">
      <formula>"N/A"</formula>
    </cfRule>
  </conditionalFormatting>
  <conditionalFormatting sqref="J26:N27">
    <cfRule type="cellIs" dxfId="27" priority="21" operator="equal">
      <formula>"N/A"</formula>
    </cfRule>
  </conditionalFormatting>
  <conditionalFormatting sqref="J37:N37">
    <cfRule type="cellIs" dxfId="26" priority="12" operator="equal">
      <formula>"N/A"</formula>
    </cfRule>
  </conditionalFormatting>
  <conditionalFormatting sqref="J40:N40">
    <cfRule type="cellIs" dxfId="25" priority="20" operator="equal">
      <formula>"N/A"</formula>
    </cfRule>
  </conditionalFormatting>
  <conditionalFormatting sqref="J25:O25">
    <cfRule type="cellIs" dxfId="24" priority="16" operator="equal">
      <formula>""</formula>
    </cfRule>
  </conditionalFormatting>
  <conditionalFormatting sqref="J28:O28">
    <cfRule type="cellIs" dxfId="23" priority="17" operator="equal">
      <formula>""</formula>
    </cfRule>
  </conditionalFormatting>
  <conditionalFormatting sqref="J30:O30">
    <cfRule type="cellIs" dxfId="22" priority="14" operator="equal">
      <formula>"N/A"</formula>
    </cfRule>
  </conditionalFormatting>
  <conditionalFormatting sqref="J34:O34">
    <cfRule type="cellIs" dxfId="21" priority="13" operator="equal">
      <formula>""</formula>
    </cfRule>
  </conditionalFormatting>
  <conditionalFormatting sqref="J36:O38">
    <cfRule type="cellIs" dxfId="20" priority="19" operator="equal">
      <formula>"N/A"</formula>
    </cfRule>
  </conditionalFormatting>
  <conditionalFormatting sqref="J39:O39">
    <cfRule type="cellIs" dxfId="19" priority="11" operator="equal">
      <formula>""</formula>
    </cfRule>
  </conditionalFormatting>
  <conditionalFormatting sqref="J41:O41">
    <cfRule type="cellIs" dxfId="18" priority="10" operator="equal">
      <formula>""</formula>
    </cfRule>
  </conditionalFormatting>
  <conditionalFormatting sqref="J46:O47">
    <cfRule type="cellIs" dxfId="17" priority="23" operator="equal">
      <formula>"N/A"</formula>
    </cfRule>
  </conditionalFormatting>
  <conditionalFormatting sqref="J50:O51">
    <cfRule type="cellIs" dxfId="16" priority="7" operator="equal">
      <formula>""</formula>
    </cfRule>
  </conditionalFormatting>
  <conditionalFormatting sqref="J29:P31">
    <cfRule type="cellIs" dxfId="15" priority="15" operator="equal">
      <formula>"N/A"</formula>
    </cfRule>
  </conditionalFormatting>
  <conditionalFormatting sqref="J35:P35">
    <cfRule type="cellIs" dxfId="14" priority="28" operator="equal">
      <formula>"N/A"</formula>
    </cfRule>
  </conditionalFormatting>
  <conditionalFormatting sqref="J42:P43">
    <cfRule type="cellIs" dxfId="13" priority="26" operator="equal">
      <formula>"N/A"</formula>
    </cfRule>
  </conditionalFormatting>
  <conditionalFormatting sqref="J49:P49">
    <cfRule type="cellIs" dxfId="12" priority="24" operator="equal">
      <formula>"N/A"</formula>
    </cfRule>
  </conditionalFormatting>
  <conditionalFormatting sqref="O32:P33">
    <cfRule type="cellIs" dxfId="11" priority="29" operator="equal">
      <formula>"N/A"</formula>
    </cfRule>
  </conditionalFormatting>
  <conditionalFormatting sqref="P25">
    <cfRule type="cellIs" dxfId="10" priority="30" operator="equal">
      <formula>"N/A"</formula>
    </cfRule>
  </conditionalFormatting>
  <conditionalFormatting sqref="P27:P31">
    <cfRule type="cellIs" dxfId="9" priority="22" operator="equal">
      <formula>"N/A"</formula>
    </cfRule>
  </conditionalFormatting>
  <conditionalFormatting sqref="P33:P36">
    <cfRule type="cellIs" dxfId="8" priority="18" operator="equal">
      <formula>"N/A"</formula>
    </cfRule>
  </conditionalFormatting>
  <conditionalFormatting sqref="P38:P41">
    <cfRule type="cellIs" dxfId="7" priority="27" operator="equal">
      <formula>"N/A"</formula>
    </cfRule>
  </conditionalFormatting>
  <conditionalFormatting sqref="P50:P51">
    <cfRule type="cellIs" dxfId="6" priority="9" operator="equal">
      <formula>"N/A"</formula>
    </cfRule>
  </conditionalFormatting>
  <conditionalFormatting sqref="P52">
    <cfRule type="cellIs" dxfId="5" priority="6" operator="equal">
      <formula>"N/A"</formula>
    </cfRule>
  </conditionalFormatting>
  <conditionalFormatting sqref="J52:P52">
    <cfRule type="cellIs" dxfId="4" priority="5" operator="equal">
      <formula>"N/A"</formula>
    </cfRule>
  </conditionalFormatting>
  <conditionalFormatting sqref="J44:P44">
    <cfRule type="cellIs" dxfId="3" priority="4" operator="equal">
      <formula>""</formula>
    </cfRule>
  </conditionalFormatting>
  <conditionalFormatting sqref="J45:P45">
    <cfRule type="cellIs" dxfId="2" priority="3" operator="equal">
      <formula>""</formula>
    </cfRule>
  </conditionalFormatting>
  <conditionalFormatting sqref="C46:C51">
    <cfRule type="cellIs" dxfId="1" priority="2" operator="equal">
      <formula>"N/A"</formula>
    </cfRule>
  </conditionalFormatting>
  <conditionalFormatting sqref="N18:O18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DD34-E3AB-47ED-8F2F-1880E4DF4735}">
  <sheetPr published="0" codeName="Sheet6">
    <tabColor rgb="FF0070C0"/>
  </sheetPr>
  <dimension ref="A1:S44"/>
  <sheetViews>
    <sheetView topLeftCell="A13" workbookViewId="0">
      <selection activeCell="T36" sqref="T36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194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 t="s">
        <v>273</v>
      </c>
      <c r="C6" s="221">
        <v>97.688299999999998</v>
      </c>
      <c r="E6" s="222"/>
      <c r="F6" s="612">
        <v>-0.125</v>
      </c>
      <c r="H6" s="223" t="str">
        <f>IFERROR(E6+B6,"NA")</f>
        <v>NA</v>
      </c>
      <c r="I6" s="224">
        <f t="shared" ref="I6:I42" si="0">F6+C6</f>
        <v>97.563299999999998</v>
      </c>
      <c r="J6" s="225" t="e">
        <f>I6-H6</f>
        <v>#VALUE!</v>
      </c>
      <c r="L6" s="226"/>
      <c r="M6" s="414"/>
    </row>
    <row r="7" spans="1:19" ht="15.75" x14ac:dyDescent="0.25">
      <c r="A7" s="412">
        <v>6.625</v>
      </c>
      <c r="B7" s="219" t="s">
        <v>273</v>
      </c>
      <c r="C7" s="221">
        <v>98.313299999999998</v>
      </c>
      <c r="E7" s="222"/>
      <c r="F7" s="612">
        <v>-0.125</v>
      </c>
      <c r="H7" s="223" t="str">
        <f t="shared" ref="H7:H42" si="1">IFERROR(E7+B7,"NA")</f>
        <v>NA</v>
      </c>
      <c r="I7" s="224">
        <f t="shared" si="0"/>
        <v>98.188299999999998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2">
        <v>6.75</v>
      </c>
      <c r="B8" s="219" t="s">
        <v>273</v>
      </c>
      <c r="C8" s="221">
        <v>98.938299999999998</v>
      </c>
      <c r="E8" s="222"/>
      <c r="F8" s="612">
        <v>-0.125</v>
      </c>
      <c r="H8" s="223" t="str">
        <f t="shared" si="1"/>
        <v>NA</v>
      </c>
      <c r="I8" s="224">
        <f t="shared" si="0"/>
        <v>98.813299999999998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2">
        <v>6.875</v>
      </c>
      <c r="B9" s="219" t="s">
        <v>273</v>
      </c>
      <c r="C9" s="221">
        <v>99.563299999999998</v>
      </c>
      <c r="E9" s="222"/>
      <c r="F9" s="612">
        <v>-0.125</v>
      </c>
      <c r="H9" s="223" t="str">
        <f t="shared" si="1"/>
        <v>NA</v>
      </c>
      <c r="I9" s="224">
        <f t="shared" si="0"/>
        <v>99.438299999999998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2">
        <v>7</v>
      </c>
      <c r="B10" s="219" t="s">
        <v>273</v>
      </c>
      <c r="C10" s="221">
        <v>100.1883</v>
      </c>
      <c r="E10" s="222"/>
      <c r="F10" s="612">
        <v>-0.125</v>
      </c>
      <c r="H10" s="223" t="str">
        <f t="shared" si="1"/>
        <v>NA</v>
      </c>
      <c r="I10" s="224">
        <f t="shared" si="0"/>
        <v>100.0633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2">
        <v>7.125</v>
      </c>
      <c r="B11" s="219" t="s">
        <v>273</v>
      </c>
      <c r="C11" s="221">
        <v>100.6883</v>
      </c>
      <c r="E11" s="222"/>
      <c r="F11" s="612">
        <v>-0.125</v>
      </c>
      <c r="H11" s="223" t="str">
        <f t="shared" si="1"/>
        <v>NA</v>
      </c>
      <c r="I11" s="224">
        <f t="shared" si="0"/>
        <v>100.5633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2">
        <v>7.25</v>
      </c>
      <c r="B12" s="219" t="s">
        <v>273</v>
      </c>
      <c r="C12" s="221">
        <v>101.0633</v>
      </c>
      <c r="E12" s="222"/>
      <c r="F12" s="612">
        <v>-0.125</v>
      </c>
      <c r="H12" s="223" t="str">
        <f t="shared" si="1"/>
        <v>NA</v>
      </c>
      <c r="I12" s="224">
        <f t="shared" si="0"/>
        <v>100.9383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2">
        <v>7.375</v>
      </c>
      <c r="B13" s="219" t="s">
        <v>273</v>
      </c>
      <c r="C13" s="221">
        <v>101.4383</v>
      </c>
      <c r="E13" s="222"/>
      <c r="F13" s="612">
        <v>-0.125</v>
      </c>
      <c r="H13" s="223" t="str">
        <f t="shared" si="1"/>
        <v>NA</v>
      </c>
      <c r="I13" s="224">
        <f t="shared" si="0"/>
        <v>101.3133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2">
        <v>7.5</v>
      </c>
      <c r="B14" s="219" t="s">
        <v>273</v>
      </c>
      <c r="C14" s="221">
        <v>101.6883</v>
      </c>
      <c r="E14" s="222"/>
      <c r="F14" s="612">
        <v>-0.125</v>
      </c>
      <c r="H14" s="223" t="str">
        <f t="shared" si="1"/>
        <v>NA</v>
      </c>
      <c r="I14" s="224">
        <f t="shared" si="0"/>
        <v>101.5633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2">
        <v>7.625</v>
      </c>
      <c r="B15" s="219" t="s">
        <v>273</v>
      </c>
      <c r="C15" s="221">
        <v>102.0633</v>
      </c>
      <c r="E15" s="222"/>
      <c r="F15" s="612">
        <v>-0.125</v>
      </c>
      <c r="H15" s="223" t="str">
        <f t="shared" si="1"/>
        <v>NA</v>
      </c>
      <c r="I15" s="224">
        <f t="shared" si="0"/>
        <v>101.9383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2">
        <v>7.75</v>
      </c>
      <c r="B16" s="219" t="s">
        <v>273</v>
      </c>
      <c r="C16" s="221">
        <v>102.3133</v>
      </c>
      <c r="E16" s="222"/>
      <c r="F16" s="612">
        <v>-0.125</v>
      </c>
      <c r="H16" s="223" t="str">
        <f t="shared" si="1"/>
        <v>NA</v>
      </c>
      <c r="I16" s="224">
        <f t="shared" si="0"/>
        <v>102.1883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2">
        <v>7.875</v>
      </c>
      <c r="B17" s="219" t="s">
        <v>273</v>
      </c>
      <c r="C17" s="221">
        <v>102.5633</v>
      </c>
      <c r="E17" s="222"/>
      <c r="F17" s="612">
        <v>-0.125</v>
      </c>
      <c r="H17" s="223" t="str">
        <f t="shared" si="1"/>
        <v>NA</v>
      </c>
      <c r="I17" s="224">
        <f t="shared" si="0"/>
        <v>102.4383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2">
        <v>8</v>
      </c>
      <c r="B18" s="219" t="s">
        <v>273</v>
      </c>
      <c r="C18" s="221">
        <v>102.8133</v>
      </c>
      <c r="E18" s="222"/>
      <c r="F18" s="612">
        <v>-0.125</v>
      </c>
      <c r="H18" s="223" t="str">
        <f t="shared" si="1"/>
        <v>NA</v>
      </c>
      <c r="I18" s="224">
        <f t="shared" si="0"/>
        <v>102.6883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2">
        <v>8.125</v>
      </c>
      <c r="B19" s="219" t="s">
        <v>273</v>
      </c>
      <c r="C19" s="221">
        <v>103.0633</v>
      </c>
      <c r="E19" s="222"/>
      <c r="F19" s="612">
        <v>-0.125</v>
      </c>
      <c r="H19" s="223" t="str">
        <f t="shared" si="1"/>
        <v>NA</v>
      </c>
      <c r="I19" s="224">
        <f t="shared" si="0"/>
        <v>102.9383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2">
        <v>8.25</v>
      </c>
      <c r="B20" s="219" t="s">
        <v>273</v>
      </c>
      <c r="C20" s="221">
        <v>103.3133</v>
      </c>
      <c r="E20" s="222"/>
      <c r="F20" s="612">
        <v>-0.125</v>
      </c>
      <c r="H20" s="223" t="str">
        <f t="shared" si="1"/>
        <v>NA</v>
      </c>
      <c r="I20" s="224">
        <f t="shared" si="0"/>
        <v>103.1883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2">
        <v>8.375</v>
      </c>
      <c r="B21" s="219" t="s">
        <v>273</v>
      </c>
      <c r="C21" s="221">
        <v>103.5633</v>
      </c>
      <c r="E21" s="222"/>
      <c r="F21" s="612">
        <v>-0.125</v>
      </c>
      <c r="H21" s="223" t="str">
        <f t="shared" si="1"/>
        <v>NA</v>
      </c>
      <c r="I21" s="224">
        <f t="shared" si="0"/>
        <v>103.4383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2">
        <v>8.5</v>
      </c>
      <c r="B22" s="219" t="s">
        <v>273</v>
      </c>
      <c r="C22" s="221">
        <v>103.8133</v>
      </c>
      <c r="E22" s="222"/>
      <c r="F22" s="612">
        <v>-0.125</v>
      </c>
      <c r="H22" s="223" t="str">
        <f t="shared" si="1"/>
        <v>NA</v>
      </c>
      <c r="I22" s="224">
        <f t="shared" si="0"/>
        <v>103.6883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2">
        <v>8.625</v>
      </c>
      <c r="B23" s="219" t="s">
        <v>273</v>
      </c>
      <c r="C23" s="221">
        <v>104.0633</v>
      </c>
      <c r="E23" s="222"/>
      <c r="F23" s="612">
        <v>-0.125</v>
      </c>
      <c r="H23" s="223" t="str">
        <f t="shared" si="1"/>
        <v>NA</v>
      </c>
      <c r="I23" s="224">
        <f t="shared" si="0"/>
        <v>103.9383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2">
        <v>8.75</v>
      </c>
      <c r="B24" s="219" t="s">
        <v>273</v>
      </c>
      <c r="C24" s="221">
        <v>104.3133</v>
      </c>
      <c r="E24" s="222"/>
      <c r="F24" s="612">
        <v>-0.125</v>
      </c>
      <c r="H24" s="223" t="str">
        <f t="shared" si="1"/>
        <v>NA</v>
      </c>
      <c r="I24" s="224">
        <f t="shared" si="0"/>
        <v>104.1883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2">
        <v>8.875</v>
      </c>
      <c r="B25" s="219" t="s">
        <v>273</v>
      </c>
      <c r="C25" s="221">
        <v>104.5633</v>
      </c>
      <c r="E25" s="222"/>
      <c r="F25" s="612">
        <v>-0.125</v>
      </c>
      <c r="H25" s="223" t="str">
        <f t="shared" si="1"/>
        <v>NA</v>
      </c>
      <c r="I25" s="224">
        <f t="shared" si="0"/>
        <v>104.4383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2">
        <v>9</v>
      </c>
      <c r="B26" s="219" t="s">
        <v>273</v>
      </c>
      <c r="C26" s="221">
        <v>104.8133</v>
      </c>
      <c r="E26" s="222"/>
      <c r="F26" s="612">
        <v>-0.125</v>
      </c>
      <c r="H26" s="223" t="str">
        <f t="shared" si="1"/>
        <v>NA</v>
      </c>
      <c r="I26" s="224">
        <f t="shared" si="0"/>
        <v>104.6883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2">
        <v>9.125</v>
      </c>
      <c r="B27" s="219" t="s">
        <v>273</v>
      </c>
      <c r="C27" s="221">
        <v>105.0633</v>
      </c>
      <c r="E27" s="222"/>
      <c r="F27" s="612">
        <v>-0.125</v>
      </c>
      <c r="H27" s="223" t="str">
        <f t="shared" si="1"/>
        <v>NA</v>
      </c>
      <c r="I27" s="224">
        <f t="shared" si="0"/>
        <v>104.9383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2">
        <v>9.25</v>
      </c>
      <c r="B28" s="219" t="s">
        <v>273</v>
      </c>
      <c r="C28" s="221">
        <v>105.3133</v>
      </c>
      <c r="E28" s="222"/>
      <c r="F28" s="612">
        <v>-0.125</v>
      </c>
      <c r="H28" s="223" t="str">
        <f t="shared" si="1"/>
        <v>NA</v>
      </c>
      <c r="I28" s="224">
        <f t="shared" si="0"/>
        <v>105.1883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2">
        <v>9.375</v>
      </c>
      <c r="B29" s="219" t="s">
        <v>273</v>
      </c>
      <c r="C29" s="221">
        <v>105.5633</v>
      </c>
      <c r="E29" s="222"/>
      <c r="F29" s="612">
        <v>-0.125</v>
      </c>
      <c r="H29" s="223" t="str">
        <f t="shared" si="1"/>
        <v>NA</v>
      </c>
      <c r="I29" s="224">
        <f t="shared" si="0"/>
        <v>105.4383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2">
        <v>9.5</v>
      </c>
      <c r="B30" s="219" t="s">
        <v>273</v>
      </c>
      <c r="C30" s="221">
        <v>105.8133</v>
      </c>
      <c r="E30" s="222"/>
      <c r="F30" s="612">
        <v>-0.125</v>
      </c>
      <c r="H30" s="223" t="str">
        <f t="shared" si="1"/>
        <v>NA</v>
      </c>
      <c r="I30" s="224">
        <f t="shared" si="0"/>
        <v>105.6883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2">
        <v>9.625</v>
      </c>
      <c r="B31" s="219" t="s">
        <v>273</v>
      </c>
      <c r="C31" s="221">
        <v>106.0633</v>
      </c>
      <c r="E31" s="222"/>
      <c r="F31" s="612">
        <v>-0.125</v>
      </c>
      <c r="H31" s="223" t="str">
        <f t="shared" si="1"/>
        <v>NA</v>
      </c>
      <c r="I31" s="224">
        <f t="shared" si="0"/>
        <v>105.9383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2">
        <v>9.75</v>
      </c>
      <c r="B32" s="219" t="s">
        <v>273</v>
      </c>
      <c r="C32" s="221">
        <v>106.3133</v>
      </c>
      <c r="E32" s="222"/>
      <c r="F32" s="612">
        <v>-0.125</v>
      </c>
      <c r="H32" s="223" t="str">
        <f t="shared" si="1"/>
        <v>NA</v>
      </c>
      <c r="I32" s="224">
        <f t="shared" si="0"/>
        <v>106.1883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2">
        <v>9.875</v>
      </c>
      <c r="B33" s="219" t="s">
        <v>273</v>
      </c>
      <c r="C33" s="221">
        <v>106.5633</v>
      </c>
      <c r="E33" s="222"/>
      <c r="F33" s="612">
        <v>-0.125</v>
      </c>
      <c r="H33" s="223" t="str">
        <f t="shared" si="1"/>
        <v>NA</v>
      </c>
      <c r="I33" s="224">
        <f t="shared" si="0"/>
        <v>106.4383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2">
        <v>10</v>
      </c>
      <c r="B34" s="219" t="s">
        <v>273</v>
      </c>
      <c r="C34" s="221">
        <v>106.8133</v>
      </c>
      <c r="E34" s="222"/>
      <c r="F34" s="612">
        <v>-0.125</v>
      </c>
      <c r="H34" s="223" t="str">
        <f t="shared" si="1"/>
        <v>NA</v>
      </c>
      <c r="I34" s="224">
        <f t="shared" si="0"/>
        <v>106.6883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2">
        <v>10.125</v>
      </c>
      <c r="B35" s="219" t="s">
        <v>273</v>
      </c>
      <c r="C35" s="221">
        <v>107.0633</v>
      </c>
      <c r="E35" s="222"/>
      <c r="F35" s="612">
        <v>-0.125</v>
      </c>
      <c r="H35" s="223" t="str">
        <f t="shared" si="1"/>
        <v>NA</v>
      </c>
      <c r="I35" s="224">
        <f t="shared" si="0"/>
        <v>106.9383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2">
        <v>10.25</v>
      </c>
      <c r="B36" s="219" t="s">
        <v>273</v>
      </c>
      <c r="C36" s="221">
        <v>107.3133</v>
      </c>
      <c r="E36" s="222"/>
      <c r="F36" s="612">
        <v>-0.125</v>
      </c>
      <c r="H36" s="223" t="str">
        <f t="shared" si="1"/>
        <v>NA</v>
      </c>
      <c r="I36" s="224">
        <f t="shared" si="0"/>
        <v>107.1883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2">
        <v>10.375</v>
      </c>
      <c r="B37" s="219" t="s">
        <v>273</v>
      </c>
      <c r="C37" s="221">
        <v>107.5633</v>
      </c>
      <c r="E37" s="222"/>
      <c r="F37" s="612">
        <v>-0.125</v>
      </c>
      <c r="H37" s="223" t="str">
        <f t="shared" si="1"/>
        <v>NA</v>
      </c>
      <c r="I37" s="224">
        <f t="shared" si="0"/>
        <v>107.4383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2">
        <v>10.5</v>
      </c>
      <c r="B38" s="219" t="s">
        <v>273</v>
      </c>
      <c r="C38" s="221">
        <v>107.8133</v>
      </c>
      <c r="E38" s="222"/>
      <c r="F38" s="612">
        <v>-0.125</v>
      </c>
      <c r="H38" s="223" t="str">
        <f t="shared" si="1"/>
        <v>NA</v>
      </c>
      <c r="I38" s="224">
        <f t="shared" si="0"/>
        <v>107.6883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2">
        <v>10.625</v>
      </c>
      <c r="B39" s="219" t="s">
        <v>273</v>
      </c>
      <c r="C39" s="221">
        <v>108.0633</v>
      </c>
      <c r="E39" s="222"/>
      <c r="F39" s="612">
        <v>-0.125</v>
      </c>
      <c r="H39" s="223" t="str">
        <f t="shared" si="1"/>
        <v>NA</v>
      </c>
      <c r="I39" s="224">
        <f t="shared" si="0"/>
        <v>107.9383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2">
        <v>10.75</v>
      </c>
      <c r="B40" s="219" t="s">
        <v>273</v>
      </c>
      <c r="C40" s="221">
        <v>108.3133</v>
      </c>
      <c r="E40" s="222"/>
      <c r="F40" s="612">
        <v>-0.125</v>
      </c>
      <c r="H40" s="223" t="str">
        <f t="shared" si="1"/>
        <v>NA</v>
      </c>
      <c r="I40" s="224">
        <f t="shared" si="0"/>
        <v>108.1883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2">
        <v>10.875</v>
      </c>
      <c r="B41" s="219" t="s">
        <v>273</v>
      </c>
      <c r="C41" s="221">
        <v>108.5633</v>
      </c>
      <c r="E41" s="222"/>
      <c r="F41" s="612">
        <v>-0.125</v>
      </c>
      <c r="H41" s="223" t="str">
        <f t="shared" si="1"/>
        <v>NA</v>
      </c>
      <c r="I41" s="224">
        <f t="shared" si="0"/>
        <v>108.4383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2">
        <v>11</v>
      </c>
      <c r="B42" s="219" t="s">
        <v>273</v>
      </c>
      <c r="C42" s="221">
        <v>108.8133</v>
      </c>
      <c r="E42" s="222"/>
      <c r="F42" s="612">
        <v>-0.125</v>
      </c>
      <c r="H42" s="223" t="str">
        <f t="shared" si="1"/>
        <v>NA</v>
      </c>
      <c r="I42" s="224">
        <f t="shared" si="0"/>
        <v>108.6883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13"/>
      <c r="B43" s="220"/>
      <c r="C43" s="220"/>
      <c r="E43" s="413"/>
      <c r="F43" s="413"/>
      <c r="H43" s="224"/>
      <c r="I43" s="224"/>
      <c r="J43" s="224"/>
      <c r="L43" s="224"/>
      <c r="M43" s="224"/>
    </row>
    <row r="44" spans="1:13" ht="15.75" x14ac:dyDescent="0.25">
      <c r="A44" s="613"/>
      <c r="B44" s="220"/>
      <c r="C44" s="220"/>
      <c r="E44" s="413"/>
      <c r="F44" s="413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82F3-40BA-4A21-948F-1819C9417B16}">
  <sheetPr published="0" codeName="Sheet7">
    <tabColor rgb="FF00B050"/>
    <pageSetUpPr fitToPage="1"/>
  </sheetPr>
  <dimension ref="B1:R53"/>
  <sheetViews>
    <sheetView workbookViewId="0">
      <selection activeCell="J33" sqref="J33:O33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15"/>
      <c r="E2" s="6" t="s">
        <v>274</v>
      </c>
      <c r="F2" s="6"/>
      <c r="G2" s="6"/>
      <c r="H2" s="6"/>
      <c r="I2" s="6"/>
      <c r="J2" s="6"/>
      <c r="K2" s="6"/>
      <c r="L2" s="6"/>
      <c r="M2" s="616"/>
      <c r="N2" s="617" t="s">
        <v>275</v>
      </c>
      <c r="O2" s="617"/>
      <c r="P2" s="617"/>
      <c r="Q2" s="617"/>
      <c r="R2" s="618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19"/>
      <c r="N3" s="282" t="s">
        <v>276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20">
        <f>Control!$B$1</f>
        <v>45296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277</v>
      </c>
      <c r="O4" s="622"/>
      <c r="P4" s="622"/>
      <c r="Q4" s="622" t="s">
        <v>278</v>
      </c>
      <c r="R4" s="623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279</v>
      </c>
      <c r="E6" s="627" t="s">
        <v>100</v>
      </c>
      <c r="F6" s="627" t="s">
        <v>280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4">
        <f>'Flex SP 2nd Liens Pricer'!H6</f>
        <v>97.375</v>
      </c>
      <c r="D7" s="630"/>
      <c r="E7" s="285" t="s">
        <v>103</v>
      </c>
      <c r="F7" s="362" t="s">
        <v>104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31" t="s">
        <v>281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4">
        <f>'Flex SP 2nd Liens Pricer'!H7</f>
        <v>97.75</v>
      </c>
      <c r="D8" s="630"/>
      <c r="E8" s="285"/>
      <c r="F8" s="362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4">
        <f>'Flex SP 2nd Liens Pricer'!H8</f>
        <v>98.125</v>
      </c>
      <c r="D9" s="630"/>
      <c r="E9" s="285"/>
      <c r="F9" s="362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4">
        <f>'Flex SP 2nd Liens Pricer'!H9</f>
        <v>98.5</v>
      </c>
      <c r="D10" s="630"/>
      <c r="E10" s="285"/>
      <c r="F10" s="362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4">
        <f>'Flex SP 2nd Liens Pricer'!H10</f>
        <v>98.875</v>
      </c>
      <c r="D11" s="630"/>
      <c r="E11" s="285"/>
      <c r="F11" s="362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35"/>
      <c r="N11" s="636" t="s">
        <v>31</v>
      </c>
      <c r="O11" s="636"/>
      <c r="P11" s="636"/>
      <c r="Q11" s="636" t="s">
        <v>273</v>
      </c>
      <c r="R11" s="639"/>
    </row>
    <row r="12" spans="2:18" ht="15" customHeight="1" x14ac:dyDescent="0.3">
      <c r="B12" s="629">
        <f>'Flex SP 2nd Liens Pricer'!A11</f>
        <v>9.375</v>
      </c>
      <c r="C12" s="274">
        <f>'Flex SP 2nd Liens Pricer'!H11</f>
        <v>99.125</v>
      </c>
      <c r="D12" s="630"/>
      <c r="E12" s="351" t="s">
        <v>113</v>
      </c>
      <c r="F12" s="351"/>
      <c r="G12" s="351"/>
      <c r="H12" s="351"/>
      <c r="I12" s="351"/>
      <c r="J12" s="351"/>
      <c r="K12" s="351"/>
      <c r="L12" s="351"/>
      <c r="N12" s="295" t="s">
        <v>282</v>
      </c>
      <c r="O12" s="295"/>
      <c r="P12" s="295"/>
      <c r="Q12" s="295"/>
      <c r="R12" s="296"/>
    </row>
    <row r="13" spans="2:18" ht="15" customHeight="1" x14ac:dyDescent="0.3">
      <c r="B13" s="629">
        <f>'Flex SP 2nd Liens Pricer'!A12</f>
        <v>9.5</v>
      </c>
      <c r="C13" s="274">
        <f>'Flex SP 2nd Liens Pricer'!H12</f>
        <v>99.375</v>
      </c>
      <c r="D13" s="630"/>
      <c r="E13" s="627"/>
      <c r="F13" s="627" t="s">
        <v>280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5" t="s">
        <v>283</v>
      </c>
      <c r="O13" s="295"/>
      <c r="P13" s="295"/>
      <c r="Q13" s="295"/>
      <c r="R13" s="296"/>
    </row>
    <row r="14" spans="2:18" ht="15" customHeight="1" x14ac:dyDescent="0.3">
      <c r="B14" s="629">
        <f>'Flex SP 2nd Liens Pricer'!A13</f>
        <v>9.625</v>
      </c>
      <c r="C14" s="274">
        <f>'Flex SP 2nd Liens Pricer'!H13</f>
        <v>99.625</v>
      </c>
      <c r="D14" s="630"/>
      <c r="E14" s="285" t="s">
        <v>284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29">
        <f>'Flex SP 2nd Liens Pricer'!A14</f>
        <v>9.75</v>
      </c>
      <c r="C15" s="274">
        <f>'Flex SP 2nd Liens Pricer'!H14</f>
        <v>99.875</v>
      </c>
      <c r="D15" s="630"/>
      <c r="E15" s="285" t="s">
        <v>285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5" t="s">
        <v>224</v>
      </c>
      <c r="O15" s="295"/>
      <c r="P15" s="295"/>
      <c r="Q15" s="302">
        <v>-0.25</v>
      </c>
      <c r="R15" s="303"/>
    </row>
    <row r="16" spans="2:18" ht="15" customHeight="1" x14ac:dyDescent="0.3">
      <c r="B16" s="629">
        <f>'Flex SP 2nd Liens Pricer'!A15</f>
        <v>9.875</v>
      </c>
      <c r="C16" s="274">
        <f>'Flex SP 2nd Liens Pricer'!H15</f>
        <v>100.125</v>
      </c>
      <c r="D16" s="630"/>
      <c r="E16" s="285" t="s">
        <v>286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29">
        <f>'Flex SP 2nd Liens Pricer'!A16</f>
        <v>10</v>
      </c>
      <c r="C17" s="274">
        <f>'Flex SP 2nd Liens Pricer'!H16</f>
        <v>100.375</v>
      </c>
      <c r="D17" s="630"/>
      <c r="E17" s="285" t="s">
        <v>287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29">
        <f>'Flex SP 2nd Liens Pricer'!A17</f>
        <v>10.125</v>
      </c>
      <c r="C18" s="274">
        <f>'Flex SP 2nd Liens Pricer'!H17</f>
        <v>100.625</v>
      </c>
      <c r="D18" s="630"/>
      <c r="E18" s="285" t="s">
        <v>288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79" t="s">
        <v>114</v>
      </c>
      <c r="O18" s="379"/>
      <c r="P18" s="379"/>
      <c r="Q18" s="379"/>
      <c r="R18" s="640"/>
    </row>
    <row r="19" spans="2:18" ht="15" customHeight="1" x14ac:dyDescent="0.3">
      <c r="B19" s="629">
        <f>'Flex SP 2nd Liens Pricer'!A18</f>
        <v>10.25</v>
      </c>
      <c r="C19" s="274">
        <f>'Flex SP 2nd Liens Pricer'!H18</f>
        <v>100.875</v>
      </c>
      <c r="D19" s="630"/>
      <c r="E19" s="285" t="s">
        <v>289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41" t="s">
        <v>290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4">
        <f>'Flex SP 2nd Liens Pricer'!H19</f>
        <v>101.125</v>
      </c>
      <c r="D20" s="630"/>
      <c r="E20" s="285" t="s">
        <v>291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4">
        <f>'Flex SP 2nd Liens Pricer'!H20</f>
        <v>101.375</v>
      </c>
      <c r="D21" s="630"/>
      <c r="E21" s="285" t="s">
        <v>292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4">
        <f>'Flex SP 2nd Liens Pricer'!H21</f>
        <v>101.625</v>
      </c>
      <c r="D22" s="630"/>
      <c r="E22" s="285" t="s">
        <v>293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4">
        <f>'Flex SP 2nd Liens Pricer'!H22</f>
        <v>101.875</v>
      </c>
      <c r="D23" s="630"/>
      <c r="E23" s="285" t="s">
        <v>294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4">
        <f>'Flex SP 2nd Liens Pricer'!H23</f>
        <v>102.125</v>
      </c>
      <c r="D24" s="630"/>
      <c r="E24" s="285" t="s">
        <v>295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50" t="s">
        <v>296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4">
        <f>'Flex SP 2nd Liens Pricer'!H24</f>
        <v>102.375</v>
      </c>
      <c r="D25" s="630"/>
      <c r="E25" s="285" t="s">
        <v>297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4">
        <f>'Flex SP 2nd Liens Pricer'!H25</f>
        <v>102.625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4">
        <f>'Flex SP 2nd Liens Pricer'!H26</f>
        <v>102.875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298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4">
        <f>'Flex SP 2nd Liens Pricer'!H27</f>
        <v>103.125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299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4">
        <f>'Flex SP 2nd Liens Pricer'!H28</f>
        <v>103.375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300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4">
        <f>'Flex SP 2nd Liens Pricer'!H29</f>
        <v>103.625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301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4">
        <f>'Flex SP 2nd Liens Pricer'!H30</f>
        <v>103.875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302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4">
        <f>'Flex SP 2nd Liens Pricer'!H31</f>
        <v>104.125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303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4">
        <f>'Flex SP 2nd Liens Pricer'!H32</f>
        <v>104.375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304</v>
      </c>
      <c r="O33" s="324"/>
      <c r="P33" s="324"/>
      <c r="Q33" s="324"/>
      <c r="R33" s="325"/>
    </row>
    <row r="34" spans="2:18" x14ac:dyDescent="0.3">
      <c r="B34" s="629">
        <f>'Flex SP 2nd Liens Pricer'!A33</f>
        <v>12.125</v>
      </c>
      <c r="C34" s="274">
        <f>'Flex SP 2nd Liens Pricer'!H33</f>
        <v>104.625</v>
      </c>
      <c r="E34" s="660"/>
      <c r="F34" s="661"/>
      <c r="G34" s="662"/>
      <c r="H34" s="662"/>
      <c r="I34" s="662"/>
      <c r="J34" s="662"/>
      <c r="K34" s="662"/>
      <c r="L34" s="663"/>
      <c r="N34" s="668" t="s">
        <v>305</v>
      </c>
      <c r="O34" s="324"/>
      <c r="P34" s="324"/>
      <c r="Q34" s="324"/>
      <c r="R34" s="325"/>
    </row>
    <row r="35" spans="2:18" ht="15" customHeight="1" x14ac:dyDescent="0.3">
      <c r="B35" s="629">
        <f>'Flex SP 2nd Liens Pricer'!A34</f>
        <v>12.25</v>
      </c>
      <c r="C35" s="274">
        <f>'Flex SP 2nd Liens Pricer'!H34</f>
        <v>104.875</v>
      </c>
      <c r="E35" s="669"/>
      <c r="F35" s="670"/>
      <c r="G35" s="670"/>
      <c r="H35" s="670"/>
      <c r="I35" s="670"/>
      <c r="J35" s="670"/>
      <c r="K35" s="670"/>
      <c r="L35" s="671"/>
      <c r="N35" s="668" t="s">
        <v>306</v>
      </c>
      <c r="O35" s="324"/>
      <c r="P35" s="324"/>
      <c r="Q35" s="324"/>
      <c r="R35" s="325"/>
    </row>
    <row r="36" spans="2:18" ht="20.45" customHeight="1" x14ac:dyDescent="0.3">
      <c r="B36" s="629">
        <f>'Flex SP 2nd Liens Pricer'!A35</f>
        <v>12.375</v>
      </c>
      <c r="C36" s="274">
        <f>'Flex SP 2nd Liens Pricer'!H35</f>
        <v>105.125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307</v>
      </c>
      <c r="O36" s="324"/>
      <c r="P36" s="324"/>
      <c r="Q36" s="324"/>
      <c r="R36" s="325"/>
    </row>
    <row r="37" spans="2:18" ht="15" customHeight="1" x14ac:dyDescent="0.3">
      <c r="B37" s="629">
        <f>'Flex SP 2nd Liens Pricer'!A36</f>
        <v>12.5</v>
      </c>
      <c r="C37" s="274">
        <f>'Flex SP 2nd Liens Pricer'!H36</f>
        <v>105.375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308</v>
      </c>
      <c r="O37" s="324"/>
      <c r="P37" s="324"/>
      <c r="Q37" s="324"/>
      <c r="R37" s="325"/>
    </row>
    <row r="38" spans="2:18" x14ac:dyDescent="0.3">
      <c r="B38" s="629">
        <f>'Flex SP 2nd Liens Pricer'!A37</f>
        <v>12.625</v>
      </c>
      <c r="C38" s="274">
        <f>'Flex SP 2nd Liens Pricer'!H37</f>
        <v>105.625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309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4">
        <f>'Flex SP 2nd Liens Pricer'!H38</f>
        <v>105.875</v>
      </c>
      <c r="E39" s="669" t="s">
        <v>310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4">
        <f>'Flex SP 2nd Liens Pricer'!H39</f>
        <v>106.125</v>
      </c>
      <c r="E40" s="669" t="s">
        <v>311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4">
        <f>'Flex SP 2nd Liens Pricer'!H40</f>
        <v>106.375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4"/>
      <c r="P41" s="324"/>
      <c r="Q41" s="324"/>
      <c r="R41" s="325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106.625</v>
      </c>
      <c r="D42" s="676" t="s">
        <v>312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106.875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313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107.125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2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107.375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2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107.625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107.875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108.125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108.375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108.625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108.875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314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252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4FB7-E8FD-40F3-9E62-43E24DCDF533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1" t="s">
        <v>4</v>
      </c>
      <c r="B5" s="211" t="s">
        <v>279</v>
      </c>
      <c r="C5" s="213" t="s">
        <v>18</v>
      </c>
      <c r="D5"/>
      <c r="E5" s="211" t="s">
        <v>279</v>
      </c>
      <c r="F5" s="213" t="s">
        <v>18</v>
      </c>
      <c r="H5" s="211" t="s">
        <v>279</v>
      </c>
      <c r="I5" s="213" t="s">
        <v>18</v>
      </c>
      <c r="K5" s="211" t="s">
        <v>279</v>
      </c>
      <c r="L5" s="213" t="s">
        <v>18</v>
      </c>
      <c r="O5" s="217"/>
      <c r="P5" s="217"/>
      <c r="Q5" s="217"/>
      <c r="R5" s="217"/>
    </row>
    <row r="6" spans="1:18" ht="15.75" x14ac:dyDescent="0.25">
      <c r="A6" s="412">
        <v>8.75</v>
      </c>
      <c r="B6" s="219">
        <v>97.375</v>
      </c>
      <c r="C6" s="221"/>
      <c r="D6"/>
      <c r="E6" s="222"/>
      <c r="F6" s="612"/>
      <c r="H6" s="223">
        <f t="shared" ref="H6:H50" si="0">E6+B6</f>
        <v>97.375</v>
      </c>
      <c r="I6" s="225"/>
      <c r="K6" s="226"/>
      <c r="L6" s="414"/>
    </row>
    <row r="7" spans="1:18" ht="15.75" x14ac:dyDescent="0.25">
      <c r="A7" s="412">
        <v>8.875</v>
      </c>
      <c r="B7" s="219">
        <v>97.75</v>
      </c>
      <c r="C7" s="221"/>
      <c r="D7"/>
      <c r="E7" s="222"/>
      <c r="F7" s="612"/>
      <c r="H7" s="223">
        <f t="shared" si="0"/>
        <v>97.75</v>
      </c>
      <c r="I7" s="225"/>
      <c r="K7" s="223">
        <f>H7-H6</f>
        <v>0.375</v>
      </c>
      <c r="L7" s="225"/>
    </row>
    <row r="8" spans="1:18" ht="15.75" x14ac:dyDescent="0.25">
      <c r="A8" s="412">
        <v>9</v>
      </c>
      <c r="B8" s="219">
        <v>98.125</v>
      </c>
      <c r="C8" s="221"/>
      <c r="D8"/>
      <c r="E8" s="222"/>
      <c r="F8" s="612"/>
      <c r="H8" s="223">
        <f t="shared" si="0"/>
        <v>98.125</v>
      </c>
      <c r="I8" s="225"/>
      <c r="K8" s="223">
        <f t="shared" ref="K8:K50" si="1">H8-H7</f>
        <v>0.375</v>
      </c>
      <c r="L8" s="225"/>
    </row>
    <row r="9" spans="1:18" ht="15.75" x14ac:dyDescent="0.25">
      <c r="A9" s="412">
        <v>9.125</v>
      </c>
      <c r="B9" s="219">
        <v>98.5</v>
      </c>
      <c r="C9" s="221"/>
      <c r="D9"/>
      <c r="E9" s="222"/>
      <c r="F9" s="612"/>
      <c r="H9" s="223">
        <f t="shared" si="0"/>
        <v>98.5</v>
      </c>
      <c r="I9" s="225"/>
      <c r="K9" s="223">
        <f t="shared" si="1"/>
        <v>0.375</v>
      </c>
      <c r="L9" s="225"/>
    </row>
    <row r="10" spans="1:18" ht="15.75" x14ac:dyDescent="0.25">
      <c r="A10" s="412">
        <v>9.25</v>
      </c>
      <c r="B10" s="219">
        <v>98.875</v>
      </c>
      <c r="C10" s="221"/>
      <c r="D10"/>
      <c r="E10" s="222"/>
      <c r="F10" s="612"/>
      <c r="H10" s="223">
        <f t="shared" si="0"/>
        <v>98.875</v>
      </c>
      <c r="I10" s="225"/>
      <c r="K10" s="223">
        <f t="shared" si="1"/>
        <v>0.375</v>
      </c>
      <c r="L10" s="225"/>
    </row>
    <row r="11" spans="1:18" ht="15.75" x14ac:dyDescent="0.25">
      <c r="A11" s="412">
        <v>9.375</v>
      </c>
      <c r="B11" s="219">
        <v>99.125</v>
      </c>
      <c r="C11" s="221"/>
      <c r="D11"/>
      <c r="E11" s="222"/>
      <c r="F11" s="612"/>
      <c r="H11" s="223">
        <f t="shared" si="0"/>
        <v>99.125</v>
      </c>
      <c r="I11" s="225"/>
      <c r="K11" s="223">
        <f t="shared" si="1"/>
        <v>0.25</v>
      </c>
      <c r="L11" s="225"/>
    </row>
    <row r="12" spans="1:18" ht="15.75" x14ac:dyDescent="0.25">
      <c r="A12" s="412">
        <v>9.5</v>
      </c>
      <c r="B12" s="219">
        <v>99.375</v>
      </c>
      <c r="C12" s="221"/>
      <c r="D12"/>
      <c r="E12" s="222"/>
      <c r="F12" s="612"/>
      <c r="H12" s="223">
        <f t="shared" si="0"/>
        <v>99.375</v>
      </c>
      <c r="I12" s="225"/>
      <c r="K12" s="223">
        <f t="shared" si="1"/>
        <v>0.25</v>
      </c>
      <c r="L12" s="225"/>
    </row>
    <row r="13" spans="1:18" ht="15.75" x14ac:dyDescent="0.25">
      <c r="A13" s="412">
        <v>9.625</v>
      </c>
      <c r="B13" s="219">
        <v>99.625</v>
      </c>
      <c r="C13" s="221"/>
      <c r="D13"/>
      <c r="E13" s="222"/>
      <c r="F13" s="612"/>
      <c r="H13" s="223">
        <f t="shared" si="0"/>
        <v>99.625</v>
      </c>
      <c r="I13" s="225"/>
      <c r="K13" s="223">
        <f t="shared" si="1"/>
        <v>0.25</v>
      </c>
      <c r="L13" s="225"/>
    </row>
    <row r="14" spans="1:18" ht="15.75" x14ac:dyDescent="0.25">
      <c r="A14" s="412">
        <v>9.75</v>
      </c>
      <c r="B14" s="219">
        <v>99.875</v>
      </c>
      <c r="C14" s="221"/>
      <c r="D14"/>
      <c r="E14" s="222"/>
      <c r="F14" s="612"/>
      <c r="H14" s="223">
        <f t="shared" si="0"/>
        <v>99.875</v>
      </c>
      <c r="I14" s="225"/>
      <c r="K14" s="223">
        <f t="shared" si="1"/>
        <v>0.25</v>
      </c>
      <c r="L14" s="225"/>
    </row>
    <row r="15" spans="1:18" ht="15.75" x14ac:dyDescent="0.25">
      <c r="A15" s="412">
        <v>9.875</v>
      </c>
      <c r="B15" s="219">
        <v>100.125</v>
      </c>
      <c r="C15" s="221"/>
      <c r="D15"/>
      <c r="E15" s="222"/>
      <c r="F15" s="612"/>
      <c r="H15" s="223">
        <f t="shared" si="0"/>
        <v>100.125</v>
      </c>
      <c r="I15" s="225"/>
      <c r="K15" s="223">
        <f t="shared" si="1"/>
        <v>0.25</v>
      </c>
      <c r="L15" s="225"/>
    </row>
    <row r="16" spans="1:18" ht="15.75" x14ac:dyDescent="0.25">
      <c r="A16" s="412">
        <v>10</v>
      </c>
      <c r="B16" s="219">
        <v>100.375</v>
      </c>
      <c r="C16" s="221"/>
      <c r="D16"/>
      <c r="E16" s="222"/>
      <c r="F16" s="612"/>
      <c r="H16" s="223">
        <f t="shared" si="0"/>
        <v>100.375</v>
      </c>
      <c r="I16" s="225"/>
      <c r="K16" s="223">
        <f t="shared" si="1"/>
        <v>0.25</v>
      </c>
      <c r="L16" s="225"/>
    </row>
    <row r="17" spans="1:12" ht="15.75" x14ac:dyDescent="0.25">
      <c r="A17" s="412">
        <v>10.125</v>
      </c>
      <c r="B17" s="219">
        <v>100.625</v>
      </c>
      <c r="C17" s="221"/>
      <c r="D17"/>
      <c r="E17" s="222"/>
      <c r="F17" s="612"/>
      <c r="H17" s="223">
        <f t="shared" si="0"/>
        <v>100.625</v>
      </c>
      <c r="I17" s="225"/>
      <c r="K17" s="223">
        <f t="shared" si="1"/>
        <v>0.25</v>
      </c>
      <c r="L17" s="225"/>
    </row>
    <row r="18" spans="1:12" ht="15.75" x14ac:dyDescent="0.25">
      <c r="A18" s="412">
        <v>10.25</v>
      </c>
      <c r="B18" s="219">
        <v>100.875</v>
      </c>
      <c r="C18" s="221"/>
      <c r="D18"/>
      <c r="E18" s="222"/>
      <c r="F18" s="612"/>
      <c r="H18" s="223">
        <f t="shared" si="0"/>
        <v>100.875</v>
      </c>
      <c r="I18" s="225"/>
      <c r="K18" s="223">
        <f t="shared" si="1"/>
        <v>0.25</v>
      </c>
      <c r="L18" s="225"/>
    </row>
    <row r="19" spans="1:12" ht="15.75" x14ac:dyDescent="0.25">
      <c r="A19" s="412">
        <v>10.375</v>
      </c>
      <c r="B19" s="219">
        <v>101.125</v>
      </c>
      <c r="C19" s="221"/>
      <c r="D19"/>
      <c r="E19" s="222"/>
      <c r="F19" s="612"/>
      <c r="H19" s="223">
        <f t="shared" si="0"/>
        <v>101.125</v>
      </c>
      <c r="I19" s="225"/>
      <c r="K19" s="223">
        <f t="shared" si="1"/>
        <v>0.25</v>
      </c>
      <c r="L19" s="225"/>
    </row>
    <row r="20" spans="1:12" ht="15.75" x14ac:dyDescent="0.25">
      <c r="A20" s="412">
        <v>10.5</v>
      </c>
      <c r="B20" s="219">
        <v>101.375</v>
      </c>
      <c r="C20" s="221"/>
      <c r="D20"/>
      <c r="E20" s="222"/>
      <c r="F20" s="612"/>
      <c r="H20" s="223">
        <f t="shared" si="0"/>
        <v>101.375</v>
      </c>
      <c r="I20" s="225"/>
      <c r="K20" s="223">
        <f t="shared" si="1"/>
        <v>0.25</v>
      </c>
      <c r="L20" s="225"/>
    </row>
    <row r="21" spans="1:12" ht="15.75" x14ac:dyDescent="0.25">
      <c r="A21" s="412">
        <v>10.625</v>
      </c>
      <c r="B21" s="219">
        <v>101.625</v>
      </c>
      <c r="C21" s="221"/>
      <c r="D21"/>
      <c r="E21" s="222"/>
      <c r="F21" s="612"/>
      <c r="H21" s="223">
        <f t="shared" si="0"/>
        <v>101.625</v>
      </c>
      <c r="I21" s="225"/>
      <c r="K21" s="223">
        <f t="shared" si="1"/>
        <v>0.25</v>
      </c>
      <c r="L21" s="225"/>
    </row>
    <row r="22" spans="1:12" ht="15.75" x14ac:dyDescent="0.25">
      <c r="A22" s="412">
        <v>10.75</v>
      </c>
      <c r="B22" s="219">
        <v>101.875</v>
      </c>
      <c r="C22" s="221"/>
      <c r="D22"/>
      <c r="E22" s="222"/>
      <c r="F22" s="612"/>
      <c r="H22" s="223">
        <f t="shared" si="0"/>
        <v>101.875</v>
      </c>
      <c r="I22" s="225"/>
      <c r="K22" s="223">
        <f t="shared" si="1"/>
        <v>0.25</v>
      </c>
      <c r="L22" s="225"/>
    </row>
    <row r="23" spans="1:12" ht="15.75" x14ac:dyDescent="0.25">
      <c r="A23" s="412">
        <v>10.875</v>
      </c>
      <c r="B23" s="219">
        <v>102.125</v>
      </c>
      <c r="C23" s="221"/>
      <c r="D23"/>
      <c r="E23" s="222"/>
      <c r="F23" s="612"/>
      <c r="H23" s="223">
        <f t="shared" si="0"/>
        <v>102.125</v>
      </c>
      <c r="I23" s="225"/>
      <c r="K23" s="223">
        <f t="shared" si="1"/>
        <v>0.25</v>
      </c>
      <c r="L23" s="225"/>
    </row>
    <row r="24" spans="1:12" ht="15.75" x14ac:dyDescent="0.25">
      <c r="A24" s="412">
        <v>11</v>
      </c>
      <c r="B24" s="219">
        <v>102.375</v>
      </c>
      <c r="C24" s="221"/>
      <c r="D24"/>
      <c r="E24" s="222"/>
      <c r="F24" s="612"/>
      <c r="H24" s="223">
        <f t="shared" si="0"/>
        <v>102.375</v>
      </c>
      <c r="I24" s="225"/>
      <c r="K24" s="223">
        <f t="shared" si="1"/>
        <v>0.25</v>
      </c>
      <c r="L24" s="225"/>
    </row>
    <row r="25" spans="1:12" ht="15.75" x14ac:dyDescent="0.25">
      <c r="A25" s="412">
        <v>11.125</v>
      </c>
      <c r="B25" s="219">
        <v>102.625</v>
      </c>
      <c r="C25" s="221"/>
      <c r="D25"/>
      <c r="E25" s="222"/>
      <c r="F25" s="612"/>
      <c r="H25" s="223">
        <f t="shared" si="0"/>
        <v>102.625</v>
      </c>
      <c r="I25" s="225"/>
      <c r="K25" s="223">
        <f t="shared" si="1"/>
        <v>0.25</v>
      </c>
      <c r="L25" s="225"/>
    </row>
    <row r="26" spans="1:12" ht="15.75" x14ac:dyDescent="0.25">
      <c r="A26" s="412">
        <v>11.25</v>
      </c>
      <c r="B26" s="219">
        <v>102.875</v>
      </c>
      <c r="C26" s="221"/>
      <c r="D26"/>
      <c r="E26" s="222"/>
      <c r="F26" s="612"/>
      <c r="H26" s="223">
        <f t="shared" si="0"/>
        <v>102.875</v>
      </c>
      <c r="I26" s="225"/>
      <c r="K26" s="223">
        <f t="shared" si="1"/>
        <v>0.25</v>
      </c>
      <c r="L26" s="225"/>
    </row>
    <row r="27" spans="1:12" ht="15.75" x14ac:dyDescent="0.25">
      <c r="A27" s="412">
        <v>11.375</v>
      </c>
      <c r="B27" s="219">
        <v>103.125</v>
      </c>
      <c r="C27" s="221"/>
      <c r="D27"/>
      <c r="E27" s="222"/>
      <c r="F27" s="612"/>
      <c r="H27" s="223">
        <f t="shared" si="0"/>
        <v>103.125</v>
      </c>
      <c r="I27" s="225"/>
      <c r="K27" s="223">
        <f t="shared" si="1"/>
        <v>0.25</v>
      </c>
      <c r="L27" s="225"/>
    </row>
    <row r="28" spans="1:12" ht="15.75" x14ac:dyDescent="0.25">
      <c r="A28" s="412">
        <v>11.5</v>
      </c>
      <c r="B28" s="219">
        <v>103.375</v>
      </c>
      <c r="C28" s="221"/>
      <c r="D28"/>
      <c r="E28" s="222"/>
      <c r="F28" s="612"/>
      <c r="H28" s="223">
        <f t="shared" si="0"/>
        <v>103.375</v>
      </c>
      <c r="I28" s="225"/>
      <c r="K28" s="223">
        <f t="shared" si="1"/>
        <v>0.25</v>
      </c>
      <c r="L28" s="225"/>
    </row>
    <row r="29" spans="1:12" ht="15.75" x14ac:dyDescent="0.25">
      <c r="A29" s="412">
        <v>11.625</v>
      </c>
      <c r="B29" s="219">
        <v>103.625</v>
      </c>
      <c r="C29" s="221"/>
      <c r="D29"/>
      <c r="E29" s="222"/>
      <c r="F29" s="612"/>
      <c r="H29" s="223">
        <f t="shared" si="0"/>
        <v>103.625</v>
      </c>
      <c r="I29" s="225"/>
      <c r="K29" s="223">
        <f t="shared" si="1"/>
        <v>0.25</v>
      </c>
      <c r="L29" s="225"/>
    </row>
    <row r="30" spans="1:12" ht="15.75" x14ac:dyDescent="0.25">
      <c r="A30" s="412">
        <v>11.75</v>
      </c>
      <c r="B30" s="219">
        <v>103.875</v>
      </c>
      <c r="C30" s="221"/>
      <c r="D30"/>
      <c r="E30" s="222"/>
      <c r="F30" s="612"/>
      <c r="H30" s="223">
        <f t="shared" si="0"/>
        <v>103.875</v>
      </c>
      <c r="I30" s="225"/>
      <c r="K30" s="223">
        <f t="shared" si="1"/>
        <v>0.25</v>
      </c>
      <c r="L30" s="225"/>
    </row>
    <row r="31" spans="1:12" ht="15.75" x14ac:dyDescent="0.25">
      <c r="A31" s="412">
        <v>11.875</v>
      </c>
      <c r="B31" s="219">
        <v>104.125</v>
      </c>
      <c r="C31" s="221"/>
      <c r="D31"/>
      <c r="E31" s="222"/>
      <c r="F31" s="612"/>
      <c r="H31" s="223">
        <f t="shared" si="0"/>
        <v>104.125</v>
      </c>
      <c r="I31" s="225"/>
      <c r="K31" s="223">
        <f t="shared" si="1"/>
        <v>0.25</v>
      </c>
      <c r="L31" s="225"/>
    </row>
    <row r="32" spans="1:12" ht="15.75" x14ac:dyDescent="0.25">
      <c r="A32" s="412">
        <v>12</v>
      </c>
      <c r="B32" s="219">
        <v>104.375</v>
      </c>
      <c r="C32" s="221"/>
      <c r="D32"/>
      <c r="E32" s="222"/>
      <c r="F32" s="612"/>
      <c r="H32" s="223">
        <f t="shared" si="0"/>
        <v>104.375</v>
      </c>
      <c r="I32" s="225"/>
      <c r="K32" s="223">
        <f t="shared" si="1"/>
        <v>0.25</v>
      </c>
      <c r="L32" s="225"/>
    </row>
    <row r="33" spans="1:12" ht="15.75" x14ac:dyDescent="0.25">
      <c r="A33" s="412">
        <v>12.125</v>
      </c>
      <c r="B33" s="219">
        <v>104.625</v>
      </c>
      <c r="C33" s="221"/>
      <c r="D33"/>
      <c r="E33" s="222"/>
      <c r="F33" s="612"/>
      <c r="H33" s="223">
        <f t="shared" si="0"/>
        <v>104.625</v>
      </c>
      <c r="I33" s="225"/>
      <c r="K33" s="223">
        <f t="shared" si="1"/>
        <v>0.25</v>
      </c>
      <c r="L33" s="225"/>
    </row>
    <row r="34" spans="1:12" ht="15.75" x14ac:dyDescent="0.25">
      <c r="A34" s="412">
        <v>12.25</v>
      </c>
      <c r="B34" s="219">
        <v>104.875</v>
      </c>
      <c r="C34" s="221"/>
      <c r="D34"/>
      <c r="E34" s="222"/>
      <c r="F34" s="612"/>
      <c r="H34" s="223">
        <f t="shared" si="0"/>
        <v>104.875</v>
      </c>
      <c r="I34" s="225"/>
      <c r="K34" s="223">
        <f t="shared" si="1"/>
        <v>0.25</v>
      </c>
      <c r="L34" s="225"/>
    </row>
    <row r="35" spans="1:12" ht="15.75" x14ac:dyDescent="0.25">
      <c r="A35" s="412">
        <v>12.375</v>
      </c>
      <c r="B35" s="219">
        <v>105.125</v>
      </c>
      <c r="C35" s="221"/>
      <c r="D35"/>
      <c r="E35" s="222"/>
      <c r="F35" s="612"/>
      <c r="H35" s="223">
        <f t="shared" si="0"/>
        <v>105.125</v>
      </c>
      <c r="I35" s="225"/>
      <c r="K35" s="223">
        <f t="shared" si="1"/>
        <v>0.25</v>
      </c>
      <c r="L35" s="225"/>
    </row>
    <row r="36" spans="1:12" ht="15.75" x14ac:dyDescent="0.25">
      <c r="A36" s="412">
        <v>12.5</v>
      </c>
      <c r="B36" s="219">
        <v>105.375</v>
      </c>
      <c r="C36" s="221"/>
      <c r="D36"/>
      <c r="E36" s="222"/>
      <c r="F36" s="612"/>
      <c r="H36" s="223">
        <f t="shared" si="0"/>
        <v>105.375</v>
      </c>
      <c r="I36" s="225"/>
      <c r="K36" s="223">
        <f t="shared" si="1"/>
        <v>0.25</v>
      </c>
      <c r="L36" s="225"/>
    </row>
    <row r="37" spans="1:12" ht="15.75" x14ac:dyDescent="0.25">
      <c r="A37" s="412">
        <v>12.625</v>
      </c>
      <c r="B37" s="219">
        <v>105.625</v>
      </c>
      <c r="C37" s="221"/>
      <c r="D37"/>
      <c r="E37" s="222"/>
      <c r="F37" s="612"/>
      <c r="H37" s="223">
        <f t="shared" si="0"/>
        <v>105.625</v>
      </c>
      <c r="I37" s="225"/>
      <c r="K37" s="223">
        <f t="shared" si="1"/>
        <v>0.25</v>
      </c>
      <c r="L37" s="225"/>
    </row>
    <row r="38" spans="1:12" ht="15.75" x14ac:dyDescent="0.25">
      <c r="A38" s="412">
        <v>12.75</v>
      </c>
      <c r="B38" s="219">
        <v>105.875</v>
      </c>
      <c r="C38" s="221"/>
      <c r="D38"/>
      <c r="E38" s="222"/>
      <c r="F38" s="612"/>
      <c r="H38" s="223">
        <f t="shared" si="0"/>
        <v>105.875</v>
      </c>
      <c r="I38" s="225"/>
      <c r="K38" s="223">
        <f t="shared" si="1"/>
        <v>0.25</v>
      </c>
      <c r="L38" s="225"/>
    </row>
    <row r="39" spans="1:12" ht="15.75" x14ac:dyDescent="0.25">
      <c r="A39" s="412">
        <v>12.875</v>
      </c>
      <c r="B39" s="219">
        <v>106.125</v>
      </c>
      <c r="C39" s="221"/>
      <c r="D39"/>
      <c r="E39" s="222"/>
      <c r="F39" s="612"/>
      <c r="H39" s="223">
        <f t="shared" si="0"/>
        <v>106.125</v>
      </c>
      <c r="I39" s="225"/>
      <c r="K39" s="223">
        <f t="shared" si="1"/>
        <v>0.25</v>
      </c>
      <c r="L39" s="225"/>
    </row>
    <row r="40" spans="1:12" ht="15.75" x14ac:dyDescent="0.25">
      <c r="A40" s="412">
        <v>13</v>
      </c>
      <c r="B40" s="219">
        <v>106.375</v>
      </c>
      <c r="C40" s="221"/>
      <c r="D40"/>
      <c r="E40" s="222"/>
      <c r="F40" s="612"/>
      <c r="H40" s="223">
        <f t="shared" si="0"/>
        <v>106.375</v>
      </c>
      <c r="I40" s="225"/>
      <c r="K40" s="223">
        <f t="shared" si="1"/>
        <v>0.25</v>
      </c>
      <c r="L40" s="225"/>
    </row>
    <row r="41" spans="1:12" ht="15.75" x14ac:dyDescent="0.25">
      <c r="A41" s="412">
        <v>13.125</v>
      </c>
      <c r="B41" s="219">
        <v>106.625</v>
      </c>
      <c r="C41" s="221"/>
      <c r="D41"/>
      <c r="E41" s="222"/>
      <c r="F41" s="612"/>
      <c r="H41" s="223">
        <f t="shared" si="0"/>
        <v>106.625</v>
      </c>
      <c r="I41" s="225"/>
      <c r="K41" s="223">
        <f t="shared" si="1"/>
        <v>0.25</v>
      </c>
      <c r="L41" s="225"/>
    </row>
    <row r="42" spans="1:12" ht="15.75" x14ac:dyDescent="0.25">
      <c r="A42" s="412">
        <v>13.25</v>
      </c>
      <c r="B42" s="219">
        <v>106.875</v>
      </c>
      <c r="C42" s="221"/>
      <c r="D42"/>
      <c r="E42" s="222"/>
      <c r="F42" s="612"/>
      <c r="H42" s="223">
        <f t="shared" si="0"/>
        <v>106.875</v>
      </c>
      <c r="I42" s="225"/>
      <c r="K42" s="223">
        <f t="shared" si="1"/>
        <v>0.25</v>
      </c>
      <c r="L42" s="225"/>
    </row>
    <row r="43" spans="1:12" ht="15.75" x14ac:dyDescent="0.25">
      <c r="A43" s="412">
        <v>13.375</v>
      </c>
      <c r="B43" s="219">
        <v>107.125</v>
      </c>
      <c r="C43" s="221"/>
      <c r="D43"/>
      <c r="E43" s="222"/>
      <c r="F43" s="612"/>
      <c r="H43" s="223">
        <f t="shared" si="0"/>
        <v>107.125</v>
      </c>
      <c r="I43" s="225"/>
      <c r="K43" s="223">
        <f t="shared" si="1"/>
        <v>0.25</v>
      </c>
      <c r="L43" s="225"/>
    </row>
    <row r="44" spans="1:12" ht="15.75" x14ac:dyDescent="0.25">
      <c r="A44" s="412">
        <v>13.5</v>
      </c>
      <c r="B44" s="219">
        <v>107.375</v>
      </c>
      <c r="C44" s="221"/>
      <c r="D44"/>
      <c r="E44" s="222"/>
      <c r="F44" s="612"/>
      <c r="H44" s="223">
        <f t="shared" si="0"/>
        <v>107.375</v>
      </c>
      <c r="I44" s="225"/>
      <c r="K44" s="223">
        <f t="shared" si="1"/>
        <v>0.25</v>
      </c>
      <c r="L44" s="225"/>
    </row>
    <row r="45" spans="1:12" ht="15.75" x14ac:dyDescent="0.25">
      <c r="A45" s="412">
        <v>13.625</v>
      </c>
      <c r="B45" s="219">
        <v>107.625</v>
      </c>
      <c r="C45" s="221"/>
      <c r="D45"/>
      <c r="E45" s="222"/>
      <c r="F45" s="612"/>
      <c r="H45" s="223">
        <f t="shared" si="0"/>
        <v>107.625</v>
      </c>
      <c r="I45" s="225"/>
      <c r="K45" s="223">
        <f t="shared" si="1"/>
        <v>0.25</v>
      </c>
      <c r="L45" s="225"/>
    </row>
    <row r="46" spans="1:12" ht="15.75" x14ac:dyDescent="0.25">
      <c r="A46" s="412">
        <v>13.75</v>
      </c>
      <c r="B46" s="219">
        <v>107.875</v>
      </c>
      <c r="C46" s="221"/>
      <c r="D46"/>
      <c r="E46" s="222"/>
      <c r="F46" s="612"/>
      <c r="H46" s="223">
        <f t="shared" si="0"/>
        <v>107.875</v>
      </c>
      <c r="I46" s="225"/>
      <c r="K46" s="223">
        <f t="shared" si="1"/>
        <v>0.25</v>
      </c>
      <c r="L46" s="225"/>
    </row>
    <row r="47" spans="1:12" ht="15.75" x14ac:dyDescent="0.25">
      <c r="A47" s="412">
        <v>13.875</v>
      </c>
      <c r="B47" s="219">
        <v>108.125</v>
      </c>
      <c r="C47" s="221"/>
      <c r="D47"/>
      <c r="E47" s="222"/>
      <c r="F47" s="612"/>
      <c r="H47" s="223">
        <f t="shared" si="0"/>
        <v>108.125</v>
      </c>
      <c r="I47" s="225"/>
      <c r="K47" s="223">
        <f t="shared" si="1"/>
        <v>0.25</v>
      </c>
      <c r="L47" s="225"/>
    </row>
    <row r="48" spans="1:12" ht="15.75" x14ac:dyDescent="0.25">
      <c r="A48" s="412">
        <v>14</v>
      </c>
      <c r="B48" s="219">
        <v>108.375</v>
      </c>
      <c r="C48" s="221"/>
      <c r="D48"/>
      <c r="E48" s="222"/>
      <c r="F48" s="612"/>
      <c r="H48" s="223">
        <f t="shared" si="0"/>
        <v>108.375</v>
      </c>
      <c r="I48" s="225"/>
      <c r="K48" s="223">
        <f t="shared" si="1"/>
        <v>0.25</v>
      </c>
      <c r="L48" s="225"/>
    </row>
    <row r="49" spans="1:12" ht="15.75" x14ac:dyDescent="0.25">
      <c r="A49" s="412">
        <v>14.125</v>
      </c>
      <c r="B49" s="219">
        <v>108.625</v>
      </c>
      <c r="C49" s="221"/>
      <c r="D49"/>
      <c r="E49" s="222"/>
      <c r="F49" s="612"/>
      <c r="H49" s="223">
        <f t="shared" si="0"/>
        <v>108.625</v>
      </c>
      <c r="I49" s="225"/>
      <c r="K49" s="223">
        <f t="shared" si="1"/>
        <v>0.25</v>
      </c>
      <c r="L49" s="225"/>
    </row>
    <row r="50" spans="1:12" ht="15.75" x14ac:dyDescent="0.25">
      <c r="A50" s="412">
        <v>14.25</v>
      </c>
      <c r="B50" s="219">
        <v>108.875</v>
      </c>
      <c r="C50" s="221"/>
      <c r="D50"/>
      <c r="E50" s="222"/>
      <c r="F50" s="612"/>
      <c r="H50" s="223">
        <f t="shared" si="0"/>
        <v>108.875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91D0-6102-4601-911D-2B803252F077}">
  <sheetPr published="0" codeName="Sheet9">
    <tabColor rgb="FF7030A0"/>
  </sheetPr>
  <dimension ref="A1:U32"/>
  <sheetViews>
    <sheetView workbookViewId="0">
      <selection activeCell="N10" sqref="N1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9" t="s">
        <v>315</v>
      </c>
      <c r="B1" s="700">
        <v>45296</v>
      </c>
      <c r="C1" s="701" t="str">
        <f>TEXT(B1,"YYYYMMDD")</f>
        <v>20240105</v>
      </c>
      <c r="S1" s="702" t="s">
        <v>316</v>
      </c>
      <c r="T1" s="702"/>
      <c r="U1" s="702"/>
    </row>
    <row r="2" spans="1:21" x14ac:dyDescent="0.25">
      <c r="A2" s="699" t="s">
        <v>317</v>
      </c>
      <c r="B2" s="699" t="s">
        <v>318</v>
      </c>
      <c r="C2" s="701" t="str">
        <f>"v"&amp;B2</f>
        <v>vA</v>
      </c>
      <c r="S2" s="702"/>
      <c r="T2" s="702"/>
      <c r="U2" s="702"/>
    </row>
    <row r="3" spans="1:21" x14ac:dyDescent="0.25">
      <c r="A3" s="699" t="s">
        <v>319</v>
      </c>
      <c r="B3" s="699">
        <v>5.34</v>
      </c>
      <c r="C3" s="703" t="s">
        <v>320</v>
      </c>
      <c r="D3" s="201"/>
      <c r="E3" s="201"/>
      <c r="F3" s="201"/>
      <c r="G3" s="201"/>
      <c r="H3" s="201"/>
      <c r="I3" s="201"/>
    </row>
    <row r="5" spans="1:21" x14ac:dyDescent="0.25">
      <c r="A5" s="210"/>
      <c r="B5" s="704" t="s">
        <v>321</v>
      </c>
      <c r="C5" s="704"/>
      <c r="D5" s="704"/>
      <c r="E5" s="200" t="s">
        <v>322</v>
      </c>
      <c r="F5" s="200"/>
      <c r="G5" s="200"/>
      <c r="H5" s="704" t="s">
        <v>208</v>
      </c>
      <c r="I5" s="704"/>
      <c r="J5" s="704"/>
      <c r="K5" s="200" t="s">
        <v>323</v>
      </c>
      <c r="L5" s="200"/>
      <c r="M5" s="200"/>
    </row>
    <row r="6" spans="1:21" s="708" customFormat="1" x14ac:dyDescent="0.25">
      <c r="A6" s="705" t="s">
        <v>196</v>
      </c>
      <c r="B6" s="705" t="s">
        <v>154</v>
      </c>
      <c r="C6" s="705" t="s">
        <v>324</v>
      </c>
      <c r="D6" s="705" t="s">
        <v>325</v>
      </c>
      <c r="E6" s="706" t="s">
        <v>154</v>
      </c>
      <c r="F6" s="705" t="s">
        <v>324</v>
      </c>
      <c r="G6" s="705" t="s">
        <v>325</v>
      </c>
      <c r="H6" s="705" t="s">
        <v>154</v>
      </c>
      <c r="I6" s="705" t="s">
        <v>324</v>
      </c>
      <c r="J6" s="705" t="s">
        <v>325</v>
      </c>
      <c r="K6" s="705" t="s">
        <v>154</v>
      </c>
      <c r="L6" s="705" t="s">
        <v>324</v>
      </c>
      <c r="M6" s="705" t="s">
        <v>325</v>
      </c>
      <c r="N6" s="707" t="s">
        <v>326</v>
      </c>
      <c r="O6" s="707"/>
      <c r="P6" s="707"/>
      <c r="Q6" s="707"/>
    </row>
    <row r="7" spans="1:21" x14ac:dyDescent="0.25">
      <c r="A7" s="709">
        <v>45293</v>
      </c>
      <c r="B7" s="710"/>
      <c r="C7">
        <v>-0.125</v>
      </c>
      <c r="E7" s="710"/>
      <c r="F7">
        <v>-0.125</v>
      </c>
      <c r="H7" s="710"/>
      <c r="I7">
        <v>-0.125</v>
      </c>
      <c r="K7" s="710"/>
      <c r="N7" s="711" t="s">
        <v>327</v>
      </c>
      <c r="O7" s="201"/>
      <c r="P7" s="201"/>
      <c r="Q7" s="201"/>
    </row>
    <row r="8" spans="1:21" x14ac:dyDescent="0.25">
      <c r="A8" s="709">
        <v>45294</v>
      </c>
      <c r="B8" s="710"/>
      <c r="E8" s="710"/>
      <c r="H8" s="710"/>
      <c r="I8" s="712">
        <v>-0.25</v>
      </c>
      <c r="K8" s="710"/>
      <c r="N8" s="711" t="s">
        <v>328</v>
      </c>
      <c r="O8" s="201"/>
      <c r="P8" s="201"/>
      <c r="Q8" s="201"/>
    </row>
    <row r="9" spans="1:21" x14ac:dyDescent="0.25">
      <c r="A9" s="709">
        <v>45295</v>
      </c>
      <c r="B9" s="710" t="s">
        <v>329</v>
      </c>
      <c r="E9" s="710" t="s">
        <v>329</v>
      </c>
      <c r="H9" s="710" t="s">
        <v>329</v>
      </c>
      <c r="K9" s="710"/>
      <c r="N9" s="711" t="s">
        <v>330</v>
      </c>
      <c r="O9" s="201"/>
      <c r="P9" s="201"/>
      <c r="Q9" s="201"/>
    </row>
    <row r="10" spans="1:21" x14ac:dyDescent="0.25">
      <c r="A10" s="709">
        <v>45296</v>
      </c>
      <c r="B10" s="710"/>
      <c r="C10">
        <v>-0.125</v>
      </c>
      <c r="E10" s="710"/>
      <c r="F10">
        <v>-0.125</v>
      </c>
      <c r="H10" s="710"/>
      <c r="I10">
        <v>-0.125</v>
      </c>
      <c r="K10" s="710"/>
      <c r="N10" s="710" t="s">
        <v>331</v>
      </c>
    </row>
    <row r="11" spans="1:21" x14ac:dyDescent="0.25">
      <c r="A11" s="709"/>
      <c r="B11" s="710"/>
      <c r="E11" s="710"/>
      <c r="H11" s="710"/>
      <c r="K11" s="710"/>
      <c r="N11" s="710"/>
    </row>
    <row r="12" spans="1:21" x14ac:dyDescent="0.25">
      <c r="A12" s="709"/>
      <c r="B12" s="710"/>
      <c r="E12" s="710"/>
      <c r="H12" s="710"/>
      <c r="K12" s="710"/>
      <c r="N12" s="710"/>
    </row>
    <row r="13" spans="1:21" x14ac:dyDescent="0.25">
      <c r="A13" s="709"/>
      <c r="B13" s="710"/>
      <c r="E13" s="710"/>
      <c r="H13" s="710"/>
      <c r="K13" s="710"/>
      <c r="N13" s="710"/>
    </row>
    <row r="14" spans="1:21" x14ac:dyDescent="0.25">
      <c r="A14" s="709"/>
      <c r="B14" s="710"/>
      <c r="E14" s="710"/>
      <c r="H14" s="710"/>
      <c r="K14" s="710"/>
      <c r="N14" s="710"/>
    </row>
    <row r="15" spans="1:21" x14ac:dyDescent="0.25">
      <c r="A15" s="709"/>
      <c r="B15" s="710"/>
      <c r="E15" s="710"/>
      <c r="H15" s="710"/>
      <c r="K15" s="710"/>
      <c r="N15" s="710"/>
    </row>
    <row r="16" spans="1:21" x14ac:dyDescent="0.25">
      <c r="A16" s="709"/>
      <c r="B16" s="710"/>
      <c r="E16" s="710"/>
      <c r="H16" s="710"/>
      <c r="K16" s="710"/>
      <c r="N16" s="710"/>
    </row>
    <row r="17" spans="1:14" x14ac:dyDescent="0.25">
      <c r="A17" s="709"/>
      <c r="B17" s="710"/>
      <c r="E17" s="710"/>
      <c r="H17" s="710"/>
      <c r="K17" s="710"/>
      <c r="N17" s="710"/>
    </row>
    <row r="18" spans="1:14" x14ac:dyDescent="0.25">
      <c r="A18" s="709"/>
      <c r="B18" s="710"/>
      <c r="E18" s="710"/>
      <c r="H18" s="710"/>
      <c r="K18" s="710"/>
      <c r="N18" s="710"/>
    </row>
    <row r="19" spans="1:14" x14ac:dyDescent="0.25">
      <c r="A19" s="709"/>
      <c r="B19" s="710"/>
      <c r="E19" s="710"/>
      <c r="H19" s="710"/>
      <c r="K19" s="710"/>
      <c r="N19" s="710"/>
    </row>
    <row r="20" spans="1:14" x14ac:dyDescent="0.25">
      <c r="A20" s="709"/>
      <c r="B20" s="710"/>
      <c r="E20" s="710"/>
      <c r="H20" s="710"/>
      <c r="K20" s="710"/>
      <c r="N20" s="713"/>
    </row>
    <row r="21" spans="1:14" x14ac:dyDescent="0.25">
      <c r="A21" s="709"/>
      <c r="B21" s="710"/>
      <c r="E21" s="710"/>
      <c r="H21" s="710"/>
      <c r="K21" s="710"/>
      <c r="N21" s="713"/>
    </row>
    <row r="22" spans="1:14" x14ac:dyDescent="0.25">
      <c r="A22" s="709"/>
      <c r="B22" s="710"/>
      <c r="E22" s="710"/>
      <c r="H22" s="710"/>
      <c r="K22" s="710"/>
      <c r="N22" s="713"/>
    </row>
    <row r="23" spans="1:14" x14ac:dyDescent="0.25">
      <c r="A23" s="709"/>
      <c r="B23" s="710"/>
      <c r="E23" s="710"/>
      <c r="H23" s="710"/>
      <c r="K23" s="710"/>
      <c r="N23" s="710"/>
    </row>
    <row r="24" spans="1:14" x14ac:dyDescent="0.25">
      <c r="A24" s="709"/>
      <c r="B24" s="710"/>
      <c r="E24" s="710"/>
      <c r="H24" s="710"/>
      <c r="K24" s="710"/>
      <c r="N24" s="710"/>
    </row>
    <row r="25" spans="1:14" x14ac:dyDescent="0.25">
      <c r="A25" s="709"/>
      <c r="B25" s="710"/>
      <c r="E25" s="710"/>
      <c r="H25" s="710"/>
      <c r="K25" s="710"/>
      <c r="N25" s="710"/>
    </row>
    <row r="26" spans="1:14" x14ac:dyDescent="0.25">
      <c r="A26" s="709"/>
      <c r="B26" s="710"/>
      <c r="E26" s="710"/>
      <c r="H26" s="710"/>
      <c r="K26" s="710"/>
      <c r="N26" s="713"/>
    </row>
    <row r="27" spans="1:14" x14ac:dyDescent="0.25">
      <c r="A27" s="709"/>
      <c r="B27" s="710"/>
      <c r="E27" s="710"/>
      <c r="H27" s="710"/>
      <c r="K27" s="710"/>
      <c r="N27" s="710"/>
    </row>
    <row r="28" spans="1:14" x14ac:dyDescent="0.25">
      <c r="A28" s="709"/>
      <c r="B28" s="710"/>
      <c r="D28" s="714"/>
      <c r="E28" s="710"/>
      <c r="G28" s="714"/>
      <c r="H28" s="710"/>
      <c r="J28" s="714"/>
      <c r="K28" s="710"/>
      <c r="M28" s="714"/>
      <c r="N28" s="710"/>
    </row>
    <row r="29" spans="1:14" x14ac:dyDescent="0.25">
      <c r="A29" s="709"/>
      <c r="B29" s="710"/>
      <c r="K29" s="710"/>
      <c r="N29" s="710"/>
    </row>
    <row r="30" spans="1:14" x14ac:dyDescent="0.25">
      <c r="A30" s="709"/>
      <c r="B30" s="710"/>
      <c r="E30" s="710"/>
      <c r="H30" s="710"/>
      <c r="K30" s="710"/>
      <c r="N30" s="710"/>
    </row>
    <row r="31" spans="1:14" x14ac:dyDescent="0.25">
      <c r="A31" s="709"/>
      <c r="B31" s="710"/>
      <c r="E31" s="710"/>
      <c r="H31" s="710"/>
      <c r="K31" s="710"/>
      <c r="N31" s="710"/>
    </row>
    <row r="32" spans="1:14" x14ac:dyDescent="0.25">
      <c r="A32" s="709"/>
    </row>
  </sheetData>
  <mergeCells count="10">
    <mergeCell ref="N6:Q6"/>
    <mergeCell ref="N7:Q7"/>
    <mergeCell ref="N8:Q8"/>
    <mergeCell ref="N9:Q9"/>
    <mergeCell ref="S1:U2"/>
    <mergeCell ref="C3:I3"/>
    <mergeCell ref="B5:D5"/>
    <mergeCell ref="E5:G5"/>
    <mergeCell ref="H5:J5"/>
    <mergeCell ref="K5:M5"/>
  </mergeCells>
  <hyperlinks>
    <hyperlink ref="C3" r:id="rId1" xr:uid="{6131BF80-3028-4AED-9E1D-DE7579B7B0A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2024-01-05T14:58:01Z</dcterms:created>
  <dcterms:modified xsi:type="dcterms:W3CDTF">2024-01-05T14:58:02Z</dcterms:modified>
</cp:coreProperties>
</file>