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6vA\"/>
    </mc:Choice>
  </mc:AlternateContent>
  <xr:revisionPtr revIDLastSave="0" documentId="8_{0E45C24A-E0D4-4126-BAC9-45B45AF0D8F2}" xr6:coauthVersionLast="47" xr6:coauthVersionMax="47" xr10:uidLastSave="{00000000-0000-0000-0000-000000000000}"/>
  <bookViews>
    <workbookView xWindow="-120" yWindow="-120" windowWidth="29040" windowHeight="15840" xr2:uid="{A72C679A-2DDE-4A88-8266-8E7C92E73D4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H43" i="8"/>
  <c r="K43" i="8" s="1"/>
  <c r="H42" i="8"/>
  <c r="H41" i="8"/>
  <c r="K41" i="8" s="1"/>
  <c r="H40" i="8"/>
  <c r="H39" i="8"/>
  <c r="K39" i="8" s="1"/>
  <c r="H38" i="8"/>
  <c r="H37" i="8"/>
  <c r="C38" i="7" s="1"/>
  <c r="H36" i="8"/>
  <c r="H35" i="8"/>
  <c r="K35" i="8" s="1"/>
  <c r="H34" i="8"/>
  <c r="H33" i="8"/>
  <c r="H32" i="8"/>
  <c r="K33" i="8" s="1"/>
  <c r="H31" i="8"/>
  <c r="K31" i="8" s="1"/>
  <c r="H30" i="8"/>
  <c r="H29" i="8"/>
  <c r="H28" i="8"/>
  <c r="H27" i="8"/>
  <c r="K27" i="8" s="1"/>
  <c r="H26" i="8"/>
  <c r="K26" i="8" s="1"/>
  <c r="H25" i="8"/>
  <c r="H24" i="8"/>
  <c r="K25" i="8" s="1"/>
  <c r="H23" i="8"/>
  <c r="K23" i="8" s="1"/>
  <c r="H22" i="8"/>
  <c r="H21" i="8"/>
  <c r="H20" i="8"/>
  <c r="H19" i="8"/>
  <c r="K19" i="8" s="1"/>
  <c r="H18" i="8"/>
  <c r="K18" i="8" s="1"/>
  <c r="H17" i="8"/>
  <c r="H16" i="8"/>
  <c r="K17" i="8" s="1"/>
  <c r="H15" i="8"/>
  <c r="K15" i="8" s="1"/>
  <c r="H14" i="8"/>
  <c r="H13" i="8"/>
  <c r="H12" i="8"/>
  <c r="H11" i="8"/>
  <c r="K11" i="8" s="1"/>
  <c r="H10" i="8"/>
  <c r="K10" i="8" s="1"/>
  <c r="H9" i="8"/>
  <c r="H8" i="8"/>
  <c r="K9" i="8" s="1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J41" i="6" s="1"/>
  <c r="H41" i="6"/>
  <c r="I40" i="6"/>
  <c r="M40" i="6" s="1"/>
  <c r="H40" i="6"/>
  <c r="J39" i="6"/>
  <c r="I39" i="6"/>
  <c r="H39" i="6"/>
  <c r="I38" i="6"/>
  <c r="H38" i="6"/>
  <c r="I37" i="6"/>
  <c r="H37" i="6"/>
  <c r="L37" i="6" s="1"/>
  <c r="I36" i="6"/>
  <c r="H36" i="6"/>
  <c r="C37" i="5" s="1"/>
  <c r="I35" i="6"/>
  <c r="H35" i="6"/>
  <c r="I34" i="6"/>
  <c r="H34" i="6"/>
  <c r="I33" i="6"/>
  <c r="D34" i="5" s="1"/>
  <c r="H33" i="6"/>
  <c r="I32" i="6"/>
  <c r="M32" i="6" s="1"/>
  <c r="H32" i="6"/>
  <c r="I31" i="6"/>
  <c r="H31" i="6"/>
  <c r="I30" i="6"/>
  <c r="H30" i="6"/>
  <c r="I29" i="6"/>
  <c r="H29" i="6"/>
  <c r="L29" i="6" s="1"/>
  <c r="I28" i="6"/>
  <c r="J28" i="6" s="1"/>
  <c r="H28" i="6"/>
  <c r="I27" i="6"/>
  <c r="J27" i="6" s="1"/>
  <c r="H27" i="6"/>
  <c r="L28" i="6" s="1"/>
  <c r="I26" i="6"/>
  <c r="M26" i="6" s="1"/>
  <c r="H26" i="6"/>
  <c r="J25" i="6"/>
  <c r="I25" i="6"/>
  <c r="H25" i="6"/>
  <c r="L26" i="6" s="1"/>
  <c r="I24" i="6"/>
  <c r="H24" i="6"/>
  <c r="L25" i="6" s="1"/>
  <c r="I23" i="6"/>
  <c r="D24" i="5" s="1"/>
  <c r="H23" i="6"/>
  <c r="L23" i="6" s="1"/>
  <c r="I22" i="6"/>
  <c r="J22" i="6" s="1"/>
  <c r="H22" i="6"/>
  <c r="I21" i="6"/>
  <c r="H21" i="6"/>
  <c r="I20" i="6"/>
  <c r="J20" i="6" s="1"/>
  <c r="H20" i="6"/>
  <c r="I19" i="6"/>
  <c r="H19" i="6"/>
  <c r="L19" i="6" s="1"/>
  <c r="I18" i="6"/>
  <c r="M18" i="6" s="1"/>
  <c r="H18" i="6"/>
  <c r="I17" i="6"/>
  <c r="H17" i="6"/>
  <c r="L18" i="6" s="1"/>
  <c r="I16" i="6"/>
  <c r="M17" i="6" s="1"/>
  <c r="H16" i="6"/>
  <c r="L17" i="6" s="1"/>
  <c r="I15" i="6"/>
  <c r="J15" i="6" s="1"/>
  <c r="H15" i="6"/>
  <c r="I14" i="6"/>
  <c r="H14" i="6"/>
  <c r="I13" i="6"/>
  <c r="H13" i="6"/>
  <c r="I12" i="6"/>
  <c r="J12" i="6" s="1"/>
  <c r="H12" i="6"/>
  <c r="I11" i="6"/>
  <c r="J11" i="6" s="1"/>
  <c r="H11" i="6"/>
  <c r="I10" i="6"/>
  <c r="M10" i="6" s="1"/>
  <c r="H10" i="6"/>
  <c r="I9" i="6"/>
  <c r="H9" i="6"/>
  <c r="L10" i="6" s="1"/>
  <c r="I8" i="6"/>
  <c r="M9" i="6" s="1"/>
  <c r="H8" i="6"/>
  <c r="L9" i="6" s="1"/>
  <c r="I7" i="6"/>
  <c r="M7" i="6" s="1"/>
  <c r="H7" i="6"/>
  <c r="I6" i="6"/>
  <c r="H6" i="6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C33" i="5"/>
  <c r="B33" i="5"/>
  <c r="D32" i="5"/>
  <c r="B32" i="5"/>
  <c r="D31" i="5"/>
  <c r="C31" i="5"/>
  <c r="B31" i="5"/>
  <c r="D30" i="5"/>
  <c r="B30" i="5"/>
  <c r="D29" i="5"/>
  <c r="C29" i="5"/>
  <c r="B29" i="5"/>
  <c r="D28" i="5"/>
  <c r="C28" i="5"/>
  <c r="B28" i="5"/>
  <c r="C27" i="5"/>
  <c r="B27" i="5"/>
  <c r="D26" i="5"/>
  <c r="C26" i="5"/>
  <c r="B26" i="5"/>
  <c r="D25" i="5"/>
  <c r="C25" i="5"/>
  <c r="B25" i="5"/>
  <c r="C24" i="5"/>
  <c r="B24" i="5"/>
  <c r="C23" i="5"/>
  <c r="B23" i="5"/>
  <c r="D22" i="5"/>
  <c r="C22" i="5"/>
  <c r="B22" i="5"/>
  <c r="C21" i="5"/>
  <c r="B21" i="5"/>
  <c r="D20" i="5"/>
  <c r="C20" i="5"/>
  <c r="B20" i="5"/>
  <c r="C19" i="5"/>
  <c r="B19" i="5"/>
  <c r="D18" i="5"/>
  <c r="B18" i="5"/>
  <c r="D17" i="5"/>
  <c r="C17" i="5"/>
  <c r="B17" i="5"/>
  <c r="C16" i="5"/>
  <c r="B16" i="5"/>
  <c r="D15" i="5"/>
  <c r="C15" i="5"/>
  <c r="B15" i="5"/>
  <c r="D14" i="5"/>
  <c r="C14" i="5"/>
  <c r="B14" i="5"/>
  <c r="C13" i="5"/>
  <c r="B13" i="5"/>
  <c r="D12" i="5"/>
  <c r="C12" i="5"/>
  <c r="B12" i="5"/>
  <c r="D11" i="5"/>
  <c r="C11" i="5"/>
  <c r="B11" i="5"/>
  <c r="D10" i="5"/>
  <c r="B10" i="5"/>
  <c r="D9" i="5"/>
  <c r="C9" i="5"/>
  <c r="B9" i="5"/>
  <c r="D8" i="5"/>
  <c r="B8" i="5"/>
  <c r="D7" i="5"/>
  <c r="C7" i="5"/>
  <c r="B7" i="5"/>
  <c r="D4" i="5"/>
  <c r="I44" i="4"/>
  <c r="H44" i="4"/>
  <c r="L44" i="4" s="1"/>
  <c r="I43" i="4"/>
  <c r="H43" i="4"/>
  <c r="I42" i="4"/>
  <c r="M42" i="4" s="1"/>
  <c r="H42" i="4"/>
  <c r="M41" i="4"/>
  <c r="I41" i="4"/>
  <c r="H41" i="4"/>
  <c r="I40" i="4"/>
  <c r="M40" i="4" s="1"/>
  <c r="H40" i="4"/>
  <c r="L41" i="4" s="1"/>
  <c r="I39" i="4"/>
  <c r="H39" i="4"/>
  <c r="L39" i="4" s="1"/>
  <c r="J38" i="4"/>
  <c r="I38" i="4"/>
  <c r="H38" i="4"/>
  <c r="L38" i="4" s="1"/>
  <c r="I37" i="4"/>
  <c r="M37" i="4" s="1"/>
  <c r="H37" i="4"/>
  <c r="I36" i="4"/>
  <c r="H36" i="4"/>
  <c r="L36" i="4" s="1"/>
  <c r="I35" i="4"/>
  <c r="M35" i="4" s="1"/>
  <c r="H35" i="4"/>
  <c r="I34" i="4"/>
  <c r="H34" i="4"/>
  <c r="L34" i="4" s="1"/>
  <c r="I33" i="4"/>
  <c r="J33" i="4" s="1"/>
  <c r="H33" i="4"/>
  <c r="I32" i="4"/>
  <c r="M33" i="4" s="1"/>
  <c r="H32" i="4"/>
  <c r="L32" i="4" s="1"/>
  <c r="I31" i="4"/>
  <c r="M31" i="4" s="1"/>
  <c r="H31" i="4"/>
  <c r="I30" i="4"/>
  <c r="J30" i="4" s="1"/>
  <c r="H30" i="4"/>
  <c r="I29" i="4"/>
  <c r="H29" i="4"/>
  <c r="I28" i="4"/>
  <c r="M28" i="4" s="1"/>
  <c r="H28" i="4"/>
  <c r="L28" i="4" s="1"/>
  <c r="J27" i="4"/>
  <c r="I27" i="4"/>
  <c r="H27" i="4"/>
  <c r="I26" i="4"/>
  <c r="H26" i="4"/>
  <c r="L26" i="4" s="1"/>
  <c r="I25" i="4"/>
  <c r="J25" i="4" s="1"/>
  <c r="H25" i="4"/>
  <c r="L25" i="4" s="1"/>
  <c r="I24" i="4"/>
  <c r="M24" i="4" s="1"/>
  <c r="H24" i="4"/>
  <c r="I23" i="4"/>
  <c r="H23" i="4"/>
  <c r="L23" i="4" s="1"/>
  <c r="I22" i="4"/>
  <c r="J22" i="4" s="1"/>
  <c r="H22" i="4"/>
  <c r="I21" i="4"/>
  <c r="H21" i="4"/>
  <c r="L21" i="4" s="1"/>
  <c r="I20" i="4"/>
  <c r="M20" i="4" s="1"/>
  <c r="H20" i="4"/>
  <c r="I19" i="4"/>
  <c r="H19" i="4"/>
  <c r="L19" i="4" s="1"/>
  <c r="I18" i="4"/>
  <c r="D19" i="3" s="1"/>
  <c r="H18" i="4"/>
  <c r="L18" i="4" s="1"/>
  <c r="I17" i="4"/>
  <c r="M18" i="4" s="1"/>
  <c r="H17" i="4"/>
  <c r="I16" i="4"/>
  <c r="H16" i="4"/>
  <c r="L16" i="4" s="1"/>
  <c r="I15" i="4"/>
  <c r="H15" i="4"/>
  <c r="I14" i="4"/>
  <c r="J14" i="4" s="1"/>
  <c r="H14" i="4"/>
  <c r="I13" i="4"/>
  <c r="M13" i="4" s="1"/>
  <c r="H13" i="4"/>
  <c r="I12" i="4"/>
  <c r="M12" i="4" s="1"/>
  <c r="H12" i="4"/>
  <c r="I11" i="4"/>
  <c r="H11" i="4"/>
  <c r="J11" i="4" s="1"/>
  <c r="I10" i="4"/>
  <c r="H10" i="4"/>
  <c r="L10" i="4" s="1"/>
  <c r="I9" i="4"/>
  <c r="H9" i="4"/>
  <c r="L9" i="4" s="1"/>
  <c r="I8" i="4"/>
  <c r="H8" i="4"/>
  <c r="I7" i="4"/>
  <c r="H7" i="4"/>
  <c r="I6" i="4"/>
  <c r="J6" i="4" s="1"/>
  <c r="H6" i="4"/>
  <c r="B3" i="4"/>
  <c r="E56" i="3"/>
  <c r="D45" i="3"/>
  <c r="C45" i="3"/>
  <c r="B45" i="3"/>
  <c r="C44" i="3"/>
  <c r="B44" i="3"/>
  <c r="C43" i="3"/>
  <c r="B43" i="3"/>
  <c r="D42" i="3"/>
  <c r="C42" i="3"/>
  <c r="B42" i="3"/>
  <c r="D41" i="3"/>
  <c r="B41" i="3"/>
  <c r="D40" i="3"/>
  <c r="B40" i="3"/>
  <c r="D39" i="3"/>
  <c r="C39" i="3"/>
  <c r="B39" i="3"/>
  <c r="D38" i="3"/>
  <c r="B38" i="3"/>
  <c r="D37" i="3"/>
  <c r="B37" i="3"/>
  <c r="C36" i="3"/>
  <c r="B36" i="3"/>
  <c r="D35" i="3"/>
  <c r="C35" i="3"/>
  <c r="B35" i="3"/>
  <c r="C34" i="3"/>
  <c r="B34" i="3"/>
  <c r="D33" i="3"/>
  <c r="C33" i="3"/>
  <c r="B33" i="3"/>
  <c r="C32" i="3"/>
  <c r="B32" i="3"/>
  <c r="D31" i="3"/>
  <c r="C31" i="3"/>
  <c r="B31" i="3"/>
  <c r="C30" i="3"/>
  <c r="B30" i="3"/>
  <c r="C29" i="3"/>
  <c r="B29" i="3"/>
  <c r="D28" i="3"/>
  <c r="C28" i="3"/>
  <c r="B28" i="3"/>
  <c r="D27" i="3"/>
  <c r="B27" i="3"/>
  <c r="C26" i="3"/>
  <c r="B26" i="3"/>
  <c r="D25" i="3"/>
  <c r="C25" i="3"/>
  <c r="B25" i="3"/>
  <c r="D24" i="3"/>
  <c r="C24" i="3"/>
  <c r="B24" i="3"/>
  <c r="D23" i="3"/>
  <c r="C23" i="3"/>
  <c r="B23" i="3"/>
  <c r="C22" i="3"/>
  <c r="B22" i="3"/>
  <c r="C21" i="3"/>
  <c r="B21" i="3"/>
  <c r="D20" i="3"/>
  <c r="C20" i="3"/>
  <c r="B20" i="3"/>
  <c r="C19" i="3"/>
  <c r="B19" i="3"/>
  <c r="C18" i="3"/>
  <c r="B18" i="3"/>
  <c r="D17" i="3"/>
  <c r="C17" i="3"/>
  <c r="B17" i="3"/>
  <c r="C16" i="3"/>
  <c r="B16" i="3"/>
  <c r="D15" i="3"/>
  <c r="C15" i="3"/>
  <c r="B15" i="3"/>
  <c r="C14" i="3"/>
  <c r="B14" i="3"/>
  <c r="D13" i="3"/>
  <c r="C13" i="3"/>
  <c r="B13" i="3"/>
  <c r="D12" i="3"/>
  <c r="C12" i="3"/>
  <c r="B12" i="3"/>
  <c r="D11" i="3"/>
  <c r="B11" i="3"/>
  <c r="D10" i="3"/>
  <c r="C10" i="3"/>
  <c r="B10" i="3"/>
  <c r="D9" i="3"/>
  <c r="C9" i="3"/>
  <c r="B9" i="3"/>
  <c r="C8" i="3"/>
  <c r="B8" i="3"/>
  <c r="D7" i="3"/>
  <c r="C7" i="3"/>
  <c r="B7" i="3"/>
  <c r="D4" i="3"/>
  <c r="L30" i="2"/>
  <c r="K30" i="2"/>
  <c r="S30" i="2" s="1"/>
  <c r="J30" i="2"/>
  <c r="R30" i="2" s="1"/>
  <c r="L29" i="2"/>
  <c r="T29" i="2" s="1"/>
  <c r="K29" i="2"/>
  <c r="S29" i="2" s="1"/>
  <c r="J29" i="2"/>
  <c r="L28" i="2"/>
  <c r="K28" i="2"/>
  <c r="J28" i="2"/>
  <c r="R28" i="2" s="1"/>
  <c r="L27" i="2"/>
  <c r="T27" i="2" s="1"/>
  <c r="K27" i="2"/>
  <c r="S27" i="2" s="1"/>
  <c r="J27" i="2"/>
  <c r="L26" i="2"/>
  <c r="K26" i="2"/>
  <c r="J26" i="2"/>
  <c r="R26" i="2" s="1"/>
  <c r="L25" i="2"/>
  <c r="T25" i="2" s="1"/>
  <c r="K25" i="2"/>
  <c r="S25" i="2" s="1"/>
  <c r="J25" i="2"/>
  <c r="L24" i="2"/>
  <c r="K24" i="2"/>
  <c r="J24" i="2"/>
  <c r="R24" i="2" s="1"/>
  <c r="L23" i="2"/>
  <c r="T23" i="2" s="1"/>
  <c r="K23" i="2"/>
  <c r="J23" i="2"/>
  <c r="L22" i="2"/>
  <c r="K22" i="2"/>
  <c r="J22" i="2"/>
  <c r="R22" i="2" s="1"/>
  <c r="L21" i="2"/>
  <c r="T21" i="2" s="1"/>
  <c r="K21" i="2"/>
  <c r="S21" i="2" s="1"/>
  <c r="J21" i="2"/>
  <c r="L20" i="2"/>
  <c r="K20" i="2"/>
  <c r="J20" i="2"/>
  <c r="R20" i="2" s="1"/>
  <c r="L19" i="2"/>
  <c r="T19" i="2" s="1"/>
  <c r="K19" i="2"/>
  <c r="S19" i="2" s="1"/>
  <c r="J19" i="2"/>
  <c r="L18" i="2"/>
  <c r="K18" i="2"/>
  <c r="J18" i="2"/>
  <c r="R18" i="2" s="1"/>
  <c r="L17" i="2"/>
  <c r="T17" i="2" s="1"/>
  <c r="K17" i="2"/>
  <c r="J17" i="2"/>
  <c r="L16" i="2"/>
  <c r="K16" i="2"/>
  <c r="J16" i="2"/>
  <c r="R16" i="2" s="1"/>
  <c r="L15" i="2"/>
  <c r="T15" i="2" s="1"/>
  <c r="K15" i="2"/>
  <c r="S15" i="2" s="1"/>
  <c r="J15" i="2"/>
  <c r="L14" i="2"/>
  <c r="K14" i="2"/>
  <c r="J14" i="2"/>
  <c r="R14" i="2" s="1"/>
  <c r="L13" i="2"/>
  <c r="T13" i="2" s="1"/>
  <c r="K13" i="2"/>
  <c r="J13" i="2"/>
  <c r="L12" i="2"/>
  <c r="K12" i="2"/>
  <c r="J12" i="2"/>
  <c r="R12" i="2" s="1"/>
  <c r="L11" i="2"/>
  <c r="T11" i="2" s="1"/>
  <c r="K11" i="2"/>
  <c r="J11" i="2"/>
  <c r="L10" i="2"/>
  <c r="K10" i="2"/>
  <c r="J10" i="2"/>
  <c r="R10" i="2" s="1"/>
  <c r="L9" i="2"/>
  <c r="T9" i="2" s="1"/>
  <c r="K9" i="2"/>
  <c r="J9" i="2"/>
  <c r="L8" i="2"/>
  <c r="K8" i="2"/>
  <c r="J8" i="2"/>
  <c r="R8" i="2" s="1"/>
  <c r="L7" i="2"/>
  <c r="T7" i="2" s="1"/>
  <c r="K7" i="2"/>
  <c r="J7" i="2"/>
  <c r="R7" i="2" s="1"/>
  <c r="L6" i="2"/>
  <c r="K6" i="2"/>
  <c r="O6" i="2" s="1"/>
  <c r="J6" i="2"/>
  <c r="E30" i="1"/>
  <c r="C30" i="1"/>
  <c r="B30" i="1"/>
  <c r="D29" i="1"/>
  <c r="C29" i="1"/>
  <c r="B29" i="1"/>
  <c r="E28" i="1"/>
  <c r="D28" i="1"/>
  <c r="C28" i="1"/>
  <c r="B28" i="1"/>
  <c r="D27" i="1"/>
  <c r="C27" i="1"/>
  <c r="B27" i="1"/>
  <c r="E26" i="1"/>
  <c r="D26" i="1"/>
  <c r="C26" i="1"/>
  <c r="B26" i="1"/>
  <c r="D25" i="1"/>
  <c r="C25" i="1"/>
  <c r="B25" i="1"/>
  <c r="E24" i="1"/>
  <c r="D24" i="1"/>
  <c r="C24" i="1"/>
  <c r="B24" i="1"/>
  <c r="D23" i="1"/>
  <c r="C23" i="1"/>
  <c r="B23" i="1"/>
  <c r="E22" i="1"/>
  <c r="D22" i="1"/>
  <c r="C22" i="1"/>
  <c r="B22" i="1"/>
  <c r="D21" i="1"/>
  <c r="C21" i="1"/>
  <c r="B21" i="1"/>
  <c r="E20" i="1"/>
  <c r="D20" i="1"/>
  <c r="C20" i="1"/>
  <c r="B20" i="1"/>
  <c r="D19" i="1"/>
  <c r="C19" i="1"/>
  <c r="B19" i="1"/>
  <c r="E18" i="1"/>
  <c r="D18" i="1"/>
  <c r="C18" i="1"/>
  <c r="B18" i="1"/>
  <c r="D17" i="1"/>
  <c r="C17" i="1"/>
  <c r="B17" i="1"/>
  <c r="E16" i="1"/>
  <c r="D16" i="1"/>
  <c r="C16" i="1"/>
  <c r="B16" i="1"/>
  <c r="D15" i="1"/>
  <c r="C15" i="1"/>
  <c r="B15" i="1"/>
  <c r="E14" i="1"/>
  <c r="D14" i="1"/>
  <c r="C14" i="1"/>
  <c r="B14" i="1"/>
  <c r="D13" i="1"/>
  <c r="C13" i="1"/>
  <c r="B13" i="1"/>
  <c r="E12" i="1"/>
  <c r="D12" i="1"/>
  <c r="C12" i="1"/>
  <c r="B12" i="1"/>
  <c r="D11" i="1"/>
  <c r="C11" i="1"/>
  <c r="B11" i="1"/>
  <c r="E10" i="1"/>
  <c r="D10" i="1"/>
  <c r="C10" i="1"/>
  <c r="B10" i="1"/>
  <c r="D9" i="1"/>
  <c r="C9" i="1"/>
  <c r="B9" i="1"/>
  <c r="E8" i="1"/>
  <c r="D8" i="1"/>
  <c r="C8" i="1"/>
  <c r="B8" i="1"/>
  <c r="D7" i="1"/>
  <c r="C7" i="1"/>
  <c r="B7" i="1"/>
  <c r="E6" i="1"/>
  <c r="C6" i="1"/>
  <c r="B6" i="1"/>
  <c r="C4" i="1"/>
  <c r="S8" i="2" l="1"/>
  <c r="S10" i="2"/>
  <c r="S12" i="2"/>
  <c r="S14" i="2"/>
  <c r="S16" i="2"/>
  <c r="S18" i="2"/>
  <c r="S20" i="2"/>
  <c r="S22" i="2"/>
  <c r="S24" i="2"/>
  <c r="S26" i="2"/>
  <c r="S28" i="2"/>
  <c r="D18" i="3"/>
  <c r="D26" i="3"/>
  <c r="D34" i="3"/>
  <c r="C37" i="3"/>
  <c r="L8" i="4"/>
  <c r="M11" i="4"/>
  <c r="L15" i="4"/>
  <c r="J18" i="4"/>
  <c r="M25" i="4"/>
  <c r="L29" i="4"/>
  <c r="L33" i="4"/>
  <c r="M36" i="4"/>
  <c r="M39" i="4"/>
  <c r="L43" i="4"/>
  <c r="C10" i="5"/>
  <c r="C18" i="5"/>
  <c r="D23" i="5"/>
  <c r="J6" i="6"/>
  <c r="L13" i="6"/>
  <c r="J23" i="6"/>
  <c r="J30" i="6"/>
  <c r="J33" i="6"/>
  <c r="J37" i="6"/>
  <c r="K14" i="8"/>
  <c r="K22" i="8"/>
  <c r="K30" i="8"/>
  <c r="K38" i="8"/>
  <c r="K46" i="8"/>
  <c r="M7" i="4"/>
  <c r="M21" i="4"/>
  <c r="T8" i="2"/>
  <c r="T10" i="2"/>
  <c r="T12" i="2"/>
  <c r="T20" i="2"/>
  <c r="T22" i="2"/>
  <c r="T24" i="2"/>
  <c r="T26" i="2"/>
  <c r="T28" i="2"/>
  <c r="D21" i="3"/>
  <c r="D29" i="3"/>
  <c r="C40" i="3"/>
  <c r="M8" i="4"/>
  <c r="M15" i="4"/>
  <c r="M29" i="4"/>
  <c r="L37" i="4"/>
  <c r="M43" i="4"/>
  <c r="L7" i="6"/>
  <c r="J9" i="6"/>
  <c r="L31" i="6"/>
  <c r="C12" i="7"/>
  <c r="C20" i="7"/>
  <c r="C28" i="7"/>
  <c r="C36" i="7"/>
  <c r="C44" i="7"/>
  <c r="P29" i="2"/>
  <c r="L11" i="4"/>
  <c r="T16" i="2"/>
  <c r="P6" i="2"/>
  <c r="O8" i="2"/>
  <c r="O10" i="2"/>
  <c r="O12" i="2"/>
  <c r="O14" i="2"/>
  <c r="O16" i="2"/>
  <c r="O18" i="2"/>
  <c r="O20" i="2"/>
  <c r="O22" i="2"/>
  <c r="O24" i="2"/>
  <c r="O26" i="2"/>
  <c r="O28" i="2"/>
  <c r="T30" i="2"/>
  <c r="D8" i="3"/>
  <c r="C11" i="3"/>
  <c r="D16" i="3"/>
  <c r="C27" i="3"/>
  <c r="D32" i="3"/>
  <c r="L12" i="4"/>
  <c r="M19" i="4"/>
  <c r="J43" i="4"/>
  <c r="C8" i="5"/>
  <c r="D13" i="5"/>
  <c r="D21" i="5"/>
  <c r="C32" i="5"/>
  <c r="L21" i="6"/>
  <c r="M24" i="6"/>
  <c r="M34" i="6"/>
  <c r="J38" i="6"/>
  <c r="K40" i="8"/>
  <c r="K48" i="8"/>
  <c r="M19" i="6"/>
  <c r="T14" i="2"/>
  <c r="E7" i="1"/>
  <c r="E9" i="1"/>
  <c r="E11" i="1"/>
  <c r="E13" i="1"/>
  <c r="E15" i="1"/>
  <c r="E17" i="1"/>
  <c r="E19" i="1"/>
  <c r="E21" i="1"/>
  <c r="E23" i="1"/>
  <c r="E25" i="1"/>
  <c r="E27" i="1"/>
  <c r="E29" i="1"/>
  <c r="R9" i="2"/>
  <c r="R11" i="2"/>
  <c r="R13" i="2"/>
  <c r="R15" i="2"/>
  <c r="R17" i="2"/>
  <c r="R19" i="2"/>
  <c r="R21" i="2"/>
  <c r="R23" i="2"/>
  <c r="R25" i="2"/>
  <c r="R27" i="2"/>
  <c r="R29" i="2"/>
  <c r="O30" i="2"/>
  <c r="C38" i="3"/>
  <c r="D43" i="3"/>
  <c r="J9" i="4"/>
  <c r="M16" i="4"/>
  <c r="J19" i="4"/>
  <c r="M23" i="4"/>
  <c r="L27" i="4"/>
  <c r="M34" i="4"/>
  <c r="D16" i="5"/>
  <c r="J7" i="6"/>
  <c r="M15" i="6"/>
  <c r="J17" i="6"/>
  <c r="J31" i="6"/>
  <c r="L36" i="6"/>
  <c r="L39" i="6"/>
  <c r="K49" i="8"/>
  <c r="T18" i="2"/>
  <c r="S7" i="2"/>
  <c r="S9" i="2"/>
  <c r="S11" i="2"/>
  <c r="S13" i="2"/>
  <c r="S17" i="2"/>
  <c r="S23" i="2"/>
  <c r="D14" i="3"/>
  <c r="D22" i="3"/>
  <c r="D30" i="3"/>
  <c r="C41" i="3"/>
  <c r="L7" i="4"/>
  <c r="M9" i="4"/>
  <c r="L13" i="4"/>
  <c r="L17" i="4"/>
  <c r="L20" i="4"/>
  <c r="L24" i="4"/>
  <c r="M27" i="4"/>
  <c r="L31" i="4"/>
  <c r="L35" i="4"/>
  <c r="M38" i="4"/>
  <c r="J41" i="4"/>
  <c r="M44" i="4"/>
  <c r="D19" i="5"/>
  <c r="D27" i="5"/>
  <c r="C30" i="5"/>
  <c r="C38" i="5"/>
  <c r="L12" i="6"/>
  <c r="L15" i="6"/>
  <c r="M28" i="6"/>
  <c r="L32" i="6"/>
  <c r="J35" i="6"/>
  <c r="M42" i="6"/>
  <c r="K34" i="8"/>
  <c r="K42" i="8"/>
  <c r="D6" i="1"/>
  <c r="D30" i="1"/>
  <c r="O7" i="2"/>
  <c r="O9" i="2"/>
  <c r="O11" i="2"/>
  <c r="O13" i="2"/>
  <c r="O15" i="2"/>
  <c r="O17" i="2"/>
  <c r="O19" i="2"/>
  <c r="O21" i="2"/>
  <c r="O23" i="2"/>
  <c r="O25" i="2"/>
  <c r="O27" i="2"/>
  <c r="O29" i="2"/>
  <c r="D36" i="3"/>
  <c r="D44" i="3"/>
  <c r="M10" i="4"/>
  <c r="J35" i="4"/>
  <c r="L42" i="4"/>
  <c r="D33" i="5"/>
  <c r="D41" i="5"/>
  <c r="L34" i="6"/>
  <c r="J36" i="6"/>
  <c r="L40" i="6"/>
  <c r="K13" i="8"/>
  <c r="K21" i="8"/>
  <c r="K29" i="8"/>
  <c r="K37" i="8"/>
  <c r="K44" i="8"/>
  <c r="K8" i="8"/>
  <c r="K12" i="8"/>
  <c r="K16" i="8"/>
  <c r="K20" i="8"/>
  <c r="K24" i="8"/>
  <c r="K28" i="8"/>
  <c r="K32" i="8"/>
  <c r="K36" i="8"/>
  <c r="L20" i="6"/>
  <c r="M23" i="6"/>
  <c r="J14" i="6"/>
  <c r="M20" i="6"/>
  <c r="L33" i="6"/>
  <c r="L41" i="6"/>
  <c r="J19" i="6"/>
  <c r="M41" i="6"/>
  <c r="J8" i="6"/>
  <c r="L11" i="6"/>
  <c r="M14" i="6"/>
  <c r="J16" i="6"/>
  <c r="M22" i="6"/>
  <c r="J24" i="6"/>
  <c r="L27" i="6"/>
  <c r="M30" i="6"/>
  <c r="J32" i="6"/>
  <c r="L35" i="6"/>
  <c r="M38" i="6"/>
  <c r="J40" i="6"/>
  <c r="L14" i="6"/>
  <c r="L22" i="6"/>
  <c r="L38" i="6"/>
  <c r="L8" i="6"/>
  <c r="M11" i="6"/>
  <c r="J13" i="6"/>
  <c r="L16" i="6"/>
  <c r="J21" i="6"/>
  <c r="L24" i="6"/>
  <c r="M27" i="6"/>
  <c r="J29" i="6"/>
  <c r="M35" i="6"/>
  <c r="M31" i="6"/>
  <c r="M39" i="6"/>
  <c r="M12" i="6"/>
  <c r="M25" i="6"/>
  <c r="L30" i="6"/>
  <c r="M33" i="6"/>
  <c r="M8" i="6"/>
  <c r="J10" i="6"/>
  <c r="M16" i="6"/>
  <c r="J18" i="6"/>
  <c r="J26" i="6"/>
  <c r="J34" i="6"/>
  <c r="J42" i="6"/>
  <c r="M36" i="6"/>
  <c r="M13" i="6"/>
  <c r="M21" i="6"/>
  <c r="M29" i="6"/>
  <c r="M37" i="6"/>
  <c r="L14" i="4"/>
  <c r="J8" i="4"/>
  <c r="M14" i="4"/>
  <c r="J16" i="4"/>
  <c r="M22" i="4"/>
  <c r="J24" i="4"/>
  <c r="M30" i="4"/>
  <c r="J32" i="4"/>
  <c r="J40" i="4"/>
  <c r="M17" i="4"/>
  <c r="J13" i="4"/>
  <c r="J21" i="4"/>
  <c r="J29" i="4"/>
  <c r="J37" i="4"/>
  <c r="L40" i="4"/>
  <c r="L22" i="4"/>
  <c r="L30" i="4"/>
  <c r="J10" i="4"/>
  <c r="J26" i="4"/>
  <c r="M32" i="4"/>
  <c r="J34" i="4"/>
  <c r="J42" i="4"/>
  <c r="J7" i="4"/>
  <c r="J15" i="4"/>
  <c r="J23" i="4"/>
  <c r="J31" i="4"/>
  <c r="J39" i="4"/>
  <c r="J12" i="4"/>
  <c r="J20" i="4"/>
  <c r="M26" i="4"/>
  <c r="J28" i="4"/>
  <c r="J36" i="4"/>
  <c r="J44" i="4"/>
  <c r="J17" i="4"/>
  <c r="P30" i="2"/>
  <c r="P8" i="2"/>
  <c r="P11" i="2"/>
  <c r="P14" i="2"/>
  <c r="P15" i="2"/>
  <c r="P18" i="2"/>
  <c r="P19" i="2"/>
  <c r="P20" i="2"/>
  <c r="P21" i="2"/>
  <c r="P22" i="2"/>
  <c r="P23" i="2"/>
  <c r="P24" i="2"/>
  <c r="P25" i="2"/>
  <c r="P28" i="2"/>
  <c r="P7" i="2"/>
  <c r="P9" i="2"/>
  <c r="P13" i="2"/>
  <c r="P16" i="2"/>
  <c r="P27" i="2"/>
  <c r="P10" i="2"/>
  <c r="P12" i="2"/>
  <c r="P17" i="2"/>
  <c r="P26" i="2"/>
</calcChain>
</file>

<file path=xl/sharedStrings.xml><?xml version="1.0" encoding="utf-8"?>
<sst xmlns="http://schemas.openxmlformats.org/spreadsheetml/2006/main" count="800" uniqueCount="341">
  <si>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</si>
  <si>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</si>
  <si>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</si>
  <si>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</si>
  <si>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</si>
  <si>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</si>
  <si>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</si>
  <si>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</si>
  <si>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</si>
  <si>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</si>
  <si>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</si>
  <si>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</si>
  <si>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</si>
  <si>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</si>
  <si>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</si>
  <si>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</si>
  <si>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</si>
  <si>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</si>
  <si>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</si>
  <si>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</si>
  <si>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</si>
  <si>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</si>
  <si>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</si>
  <si>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</si>
  <si>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</si>
  <si>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</si>
  <si>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</si>
  <si>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</si>
  <si>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</si>
  <si>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</si>
  <si>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</si>
  <si>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</si>
  <si>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</si>
  <si>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</si>
  <si>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</si>
  <si>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</si>
  <si>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</si>
  <si>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</si>
  <si>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</si>
  <si>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</si>
  <si>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</si>
  <si>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</si>
  <si>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</si>
  <si>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</si>
  <si>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</si>
  <si>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</si>
  <si>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</si>
  <si>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</si>
  <si>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</si>
  <si>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</si>
  <si>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</si>
  <si>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</si>
  <si>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</si>
  <si>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</si>
  <si>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</si>
  <si>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</si>
  <si>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</si>
  <si>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</si>
  <si>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</si>
  <si>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</si>
  <si>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</si>
  <si>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</si>
  <si>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</si>
  <si>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</si>
  <si>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</si>
  <si>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</si>
  <si>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</si>
  <si>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</si>
  <si>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</si>
  <si>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</si>
  <si>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</si>
  <si>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</si>
  <si>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</si>
  <si>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</si>
  <si>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</si>
  <si>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</si>
  <si>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</si>
  <si>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</si>
  <si>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</si>
  <si>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</si>
  <si>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</si>
  <si>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</si>
  <si>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</si>
  <si>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</si>
  <si>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</si>
  <si>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</si>
  <si>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</si>
  <si>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</si>
  <si>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</si>
  <si>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</si>
  <si>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</si>
  <si>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</si>
  <si>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</si>
  <si>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</si>
  <si>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</si>
  <si>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</si>
  <si>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</si>
  <si>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</si>
  <si>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</si>
  <si>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</si>
  <si>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</si>
  <si>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</si>
  <si>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</si>
  <si>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</si>
  <si>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</si>
  <si>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</si>
  <si>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</si>
  <si>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</si>
  <si>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</si>
  <si>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</si>
  <si>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</si>
  <si>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</si>
  <si>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</si>
  <si>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</si>
  <si>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</si>
  <si>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</si>
  <si>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</si>
  <si>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</si>
  <si>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</si>
  <si>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</si>
  <si>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</si>
  <si>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</si>
  <si>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</si>
  <si>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</si>
  <si>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</si>
  <si>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</si>
  <si>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</si>
  <si>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</si>
  <si>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</si>
  <si>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</si>
  <si>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</si>
  <si>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</si>
  <si>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</si>
  <si>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</si>
  <si>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</si>
  <si>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</si>
  <si>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</si>
  <si>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</si>
  <si>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</si>
  <si>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</si>
  <si>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</si>
  <si>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</si>
  <si>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</si>
  <si>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</si>
  <si>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</si>
  <si>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</si>
  <si>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</si>
  <si>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</si>
  <si>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</si>
  <si>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</si>
  <si>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</si>
  <si>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</si>
  <si>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</si>
  <si>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</si>
  <si>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</si>
  <si>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</si>
  <si>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</si>
  <si>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</si>
  <si>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</si>
  <si>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</si>
  <si>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</si>
  <si>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</si>
  <si>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</si>
  <si>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</si>
  <si>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</si>
  <si>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</si>
  <si>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</si>
  <si>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</si>
  <si>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</si>
  <si>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</si>
  <si>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</si>
  <si>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</si>
  <si>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</si>
  <si>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</si>
  <si>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</si>
  <si>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</si>
  <si>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</si>
  <si>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</si>
  <si>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</si>
  <si>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</si>
  <si>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</si>
  <si>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</si>
  <si>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</si>
  <si>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</si>
  <si>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</si>
  <si>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</si>
  <si>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</si>
  <si>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</si>
  <si>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</si>
  <si>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</si>
  <si>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</si>
  <si>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</si>
  <si>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</si>
  <si>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</si>
  <si>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</si>
  <si>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</si>
  <si>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</si>
  <si>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</si>
  <si>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</si>
  <si>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</si>
  <si>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</si>
  <si>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</si>
  <si>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</si>
  <si>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</si>
  <si>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</si>
  <si>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</si>
  <si>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</si>
  <si>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</si>
  <si>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</si>
  <si>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</si>
  <si>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</si>
  <si>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</si>
  <si>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</si>
  <si>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</si>
  <si>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</si>
  <si>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</si>
  <si>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</si>
  <si>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</si>
  <si>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</si>
  <si>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</si>
  <si>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</si>
  <si>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</si>
  <si>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</si>
  <si>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</si>
  <si>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</si>
  <si>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</si>
  <si>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</si>
  <si>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</si>
  <si>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</si>
  <si>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</si>
  <si>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</si>
  <si>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</si>
  <si>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</si>
  <si>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</si>
  <si>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</si>
  <si>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</si>
  <si>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</si>
  <si>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</si>
  <si>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</si>
  <si>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</si>
  <si>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</si>
  <si>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</si>
  <si>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</si>
  <si>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</si>
  <si>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</si>
  <si>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</si>
  <si>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</si>
  <si>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</si>
  <si>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</si>
  <si>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</si>
  <si>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</si>
  <si>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</si>
  <si>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</si>
  <si>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</si>
  <si>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</si>
  <si>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</si>
  <si>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</si>
  <si>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</si>
  <si>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</si>
  <si>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</si>
  <si>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</si>
  <si>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</si>
  <si>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</si>
  <si>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</si>
  <si>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</si>
  <si>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</si>
  <si>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</si>
  <si>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</si>
  <si>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</si>
  <si>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</si>
  <si>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</si>
  <si>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</si>
  <si>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</si>
  <si>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</si>
  <si>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</si>
  <si>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</si>
  <si>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</si>
  <si>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</si>
  <si>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</si>
  <si>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</si>
  <si>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</si>
  <si>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</si>
  <si>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</si>
  <si>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</si>
  <si>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</si>
  <si>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</si>
  <si>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</si>
  <si>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</si>
  <si>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</si>
  <si>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</si>
  <si>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</si>
  <si>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</si>
  <si>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</si>
  <si>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</si>
  <si>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</si>
  <si>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</si>
  <si>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</si>
  <si>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</si>
  <si>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</si>
  <si>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</si>
  <si>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</si>
  <si>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</si>
  <si>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</si>
  <si>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</si>
  <si>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</si>
  <si>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</si>
  <si>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</si>
  <si>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</si>
  <si>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</si>
  <si>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</si>
  <si>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</si>
  <si>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</si>
  <si>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</si>
  <si>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</si>
  <si>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</si>
  <si>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</si>
  <si>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</si>
  <si>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</si>
  <si>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</si>
  <si>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</si>
  <si>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</si>
  <si>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</si>
  <si>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</si>
  <si>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</si>
  <si>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</si>
  <si>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</si>
  <si>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</si>
  <si>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</si>
  <si>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</si>
  <si>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</si>
  <si>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</si>
  <si>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</si>
  <si>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</si>
  <si>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</si>
  <si>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</si>
  <si>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</si>
  <si>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</si>
  <si>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</si>
  <si>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</si>
  <si>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</si>
  <si>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OSB DSCR Down .25, Expanded down 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</si>
</sst>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FF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0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45" fillId="0" borderId="16" xfId="5" applyNumberFormat="1" applyFont="1" applyFill="1" applyBorder="1" applyAlignment="1">
      <alignment horizontal="center" vertical="center"/>
    </xf>
    <xf numFmtId="164" fontId="45" fillId="0" borderId="16" xfId="4" applyNumberFormat="1" applyFont="1" applyBorder="1" applyAlignment="1">
      <alignment horizontal="center" vertic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9" xfId="0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43" fontId="69" fillId="0" borderId="31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74" fillId="11" borderId="0" xfId="0" applyFont="1" applyFill="1"/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74" fillId="11" borderId="34" xfId="0" applyFont="1" applyFill="1" applyBorder="1"/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74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4" fillId="0" borderId="0" xfId="0" applyFont="1"/>
    <xf numFmtId="0" fontId="0" fillId="0" borderId="0" xfId="0" quotePrefix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17E7A877-7EF0-4F02-A76F-3A92130141C1}"/>
    <cellStyle name="Percent" xfId="2" builtinId="5"/>
    <cellStyle name="Percent 2" xfId="5" xr:uid="{47136CEC-931F-4DBB-82F2-1C699F50627D}"/>
    <cellStyle name="Percent 2 4" xfId="3" xr:uid="{012AFFBC-E058-4201-BDB4-0D294EF1C27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A24D0A4-642A-471E-AE12-302B583E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5F4DBDE-FF1B-40FB-A204-688081D6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6973099-AC25-4068-ABF0-7ADF8E21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A201693C-1CD6-40CA-9FE4-05DDEE95166E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8CDD299-433C-D3AF-5F13-70E1FF0686E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A6BE8111-FFAE-F925-4F12-216A358ED1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61D51FDC-DD9B-4961-A198-887E12C9F92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3DCB09-5FF3-4AD8-ABD5-496829D9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416A-20F3-4CCC-8608-DB7C8F00AE7B}">
  <sheetPr published="0" codeName="Sheet1">
    <tabColor rgb="FFFF0000"/>
    <pageSetUpPr fitToPage="1"/>
  </sheetPr>
  <dimension ref="B2:X46"/>
  <sheetViews>
    <sheetView tabSelected="1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45307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97.5</v>
      </c>
      <c r="D6" s="34">
        <f>'Flex Supreme Pricer'!K6</f>
        <v>97.25</v>
      </c>
      <c r="E6" s="35">
        <f>'Flex Supreme Pricer'!L6</f>
        <v>97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98.125</v>
      </c>
      <c r="D7" s="34">
        <f>'Flex Supreme Pricer'!K7</f>
        <v>97.875</v>
      </c>
      <c r="E7" s="35">
        <f>'Flex Supreme Pricer'!L7</f>
        <v>97.625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98.75</v>
      </c>
      <c r="D8" s="34">
        <f>'Flex Supreme Pricer'!K8</f>
        <v>98.5</v>
      </c>
      <c r="E8" s="35">
        <f>'Flex Supreme Pricer'!L8</f>
        <v>98.25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99.375</v>
      </c>
      <c r="D9" s="34">
        <f>'Flex Supreme Pricer'!K9</f>
        <v>99.125</v>
      </c>
      <c r="E9" s="35">
        <f>'Flex Supreme Pricer'!L9</f>
        <v>98.875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99.875</v>
      </c>
      <c r="D10" s="34">
        <f>'Flex Supreme Pricer'!K10</f>
        <v>99.625</v>
      </c>
      <c r="E10" s="35">
        <f>'Flex Supreme Pricer'!L10</f>
        <v>99.375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100.375</v>
      </c>
      <c r="D11" s="34">
        <f>'Flex Supreme Pricer'!K11</f>
        <v>100.125</v>
      </c>
      <c r="E11" s="35">
        <f>'Flex Supreme Pricer'!L11</f>
        <v>99.875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100.875</v>
      </c>
      <c r="D12" s="34">
        <f>'Flex Supreme Pricer'!K12</f>
        <v>100.625</v>
      </c>
      <c r="E12" s="35">
        <f>'Flex Supreme Pricer'!L12</f>
        <v>100.375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101.375</v>
      </c>
      <c r="D13" s="34">
        <f>'Flex Supreme Pricer'!K13</f>
        <v>101.125</v>
      </c>
      <c r="E13" s="35">
        <f>'Flex Supreme Pricer'!L13</f>
        <v>100.875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101.75</v>
      </c>
      <c r="D14" s="34">
        <f>'Flex Supreme Pricer'!K14</f>
        <v>101.5</v>
      </c>
      <c r="E14" s="35">
        <f>'Flex Supreme Pricer'!L14</f>
        <v>101.25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102.125</v>
      </c>
      <c r="D15" s="34">
        <f>'Flex Supreme Pricer'!K15</f>
        <v>101.875</v>
      </c>
      <c r="E15" s="35">
        <f>'Flex Supreme Pricer'!L15</f>
        <v>101.625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102.5</v>
      </c>
      <c r="D16" s="34">
        <f>'Flex Supreme Pricer'!K16</f>
        <v>102.25</v>
      </c>
      <c r="E16" s="35">
        <f>'Flex Supreme Pricer'!L16</f>
        <v>102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102.875</v>
      </c>
      <c r="D17" s="34">
        <f>'Flex Supreme Pricer'!K17</f>
        <v>102.625</v>
      </c>
      <c r="E17" s="35">
        <f>'Flex Supreme Pricer'!L17</f>
        <v>102.375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103.25</v>
      </c>
      <c r="D18" s="34">
        <f>'Flex Supreme Pricer'!K18</f>
        <v>103</v>
      </c>
      <c r="E18" s="35">
        <f>'Flex Supreme Pricer'!L18</f>
        <v>102.75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103.625</v>
      </c>
      <c r="D19" s="34">
        <f>'Flex Supreme Pricer'!K19</f>
        <v>103.375</v>
      </c>
      <c r="E19" s="35">
        <f>'Flex Supreme Pricer'!L19</f>
        <v>103.125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</v>
      </c>
      <c r="D20" s="34">
        <f>'Flex Supreme Pricer'!K20</f>
        <v>103.75</v>
      </c>
      <c r="E20" s="35">
        <f>'Flex Supreme Pricer'!L20</f>
        <v>103.5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104.375</v>
      </c>
      <c r="D21" s="34">
        <f>'Flex Supreme Pricer'!K21</f>
        <v>104.125</v>
      </c>
      <c r="E21" s="35">
        <f>'Flex Supreme Pricer'!L21</f>
        <v>103.875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104.75</v>
      </c>
      <c r="D22" s="34">
        <f>'Flex Supreme Pricer'!K22</f>
        <v>104.5</v>
      </c>
      <c r="E22" s="35">
        <f>'Flex Supreme Pricer'!L22</f>
        <v>104.25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105.125</v>
      </c>
      <c r="D23" s="34">
        <f>'Flex Supreme Pricer'!K23</f>
        <v>104.875</v>
      </c>
      <c r="E23" s="35">
        <f>'Flex Supreme Pricer'!L23</f>
        <v>104.625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105.5</v>
      </c>
      <c r="D24" s="34">
        <f>'Flex Supreme Pricer'!K24</f>
        <v>105.25</v>
      </c>
      <c r="E24" s="35">
        <f>'Flex Supreme Pricer'!L24</f>
        <v>105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105.875</v>
      </c>
      <c r="D25" s="34">
        <f>'Flex Supreme Pricer'!K25</f>
        <v>105.625</v>
      </c>
      <c r="E25" s="35">
        <f>'Flex Supreme Pricer'!L25</f>
        <v>105.375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106.25</v>
      </c>
      <c r="D26" s="34">
        <f>'Flex Supreme Pricer'!K26</f>
        <v>106</v>
      </c>
      <c r="E26" s="35">
        <f>'Flex Supreme Pricer'!L26</f>
        <v>105.75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106.625</v>
      </c>
      <c r="D27" s="34">
        <f>'Flex Supreme Pricer'!K27</f>
        <v>106.375</v>
      </c>
      <c r="E27" s="35">
        <f>'Flex Supreme Pricer'!L27</f>
        <v>106.125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</v>
      </c>
      <c r="D28" s="34">
        <f>'Flex Supreme Pricer'!K28</f>
        <v>106.75</v>
      </c>
      <c r="E28" s="35">
        <f>'Flex Supreme Pricer'!L28</f>
        <v>106.5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107.375</v>
      </c>
      <c r="D29" s="34">
        <f>'Flex Supreme Pricer'!K29</f>
        <v>107.125</v>
      </c>
      <c r="E29" s="35">
        <f>'Flex Supreme Pricer'!L29</f>
        <v>106.875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107.75</v>
      </c>
      <c r="D30" s="102">
        <f>'Flex Supreme Pricer'!K30</f>
        <v>107.5</v>
      </c>
      <c r="E30" s="103">
        <f>'Flex Supreme Pricer'!L30</f>
        <v>107.25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3022-EBAF-4683-8877-F5DAD7E3ED55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97.625</v>
      </c>
      <c r="C6" s="219">
        <v>97.375</v>
      </c>
      <c r="D6" s="220">
        <v>97.125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97.5</v>
      </c>
      <c r="K6" s="223">
        <f t="shared" ref="K6:L21" si="0">G6+C6</f>
        <v>97.25</v>
      </c>
      <c r="L6" s="224">
        <f t="shared" si="0"/>
        <v>97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98.25</v>
      </c>
      <c r="C7" s="219">
        <v>98</v>
      </c>
      <c r="D7" s="220">
        <v>97.75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98.125</v>
      </c>
      <c r="K7" s="223">
        <f t="shared" si="0"/>
        <v>97.875</v>
      </c>
      <c r="L7" s="224">
        <f t="shared" si="0"/>
        <v>97.625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98.875</v>
      </c>
      <c r="C8" s="219">
        <v>98.625</v>
      </c>
      <c r="D8" s="220">
        <v>98.375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98.75</v>
      </c>
      <c r="K8" s="223">
        <f t="shared" si="0"/>
        <v>98.5</v>
      </c>
      <c r="L8" s="224">
        <f t="shared" si="0"/>
        <v>98.25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99.5</v>
      </c>
      <c r="C9" s="219">
        <v>99.25</v>
      </c>
      <c r="D9" s="220">
        <v>99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99.375</v>
      </c>
      <c r="K9" s="223">
        <f t="shared" si="0"/>
        <v>99.125</v>
      </c>
      <c r="L9" s="224">
        <f t="shared" si="0"/>
        <v>98.875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</v>
      </c>
      <c r="C10" s="219">
        <v>99.75</v>
      </c>
      <c r="D10" s="220">
        <v>99.5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99.875</v>
      </c>
      <c r="K10" s="223">
        <f t="shared" si="0"/>
        <v>99.625</v>
      </c>
      <c r="L10" s="224">
        <f t="shared" si="0"/>
        <v>99.375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100.5</v>
      </c>
      <c r="C11" s="219">
        <v>100.25</v>
      </c>
      <c r="D11" s="220">
        <v>100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100.375</v>
      </c>
      <c r="K11" s="223">
        <f t="shared" si="0"/>
        <v>100.125</v>
      </c>
      <c r="L11" s="224">
        <f t="shared" si="0"/>
        <v>99.875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</v>
      </c>
      <c r="C12" s="219">
        <v>100.75</v>
      </c>
      <c r="D12" s="220">
        <v>100.5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100.875</v>
      </c>
      <c r="K12" s="223">
        <f t="shared" si="0"/>
        <v>100.625</v>
      </c>
      <c r="L12" s="224">
        <f t="shared" si="0"/>
        <v>100.375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101.5</v>
      </c>
      <c r="C13" s="219">
        <v>101.25</v>
      </c>
      <c r="D13" s="220">
        <v>101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101.375</v>
      </c>
      <c r="K13" s="223">
        <f t="shared" si="0"/>
        <v>101.125</v>
      </c>
      <c r="L13" s="224">
        <f t="shared" si="0"/>
        <v>100.875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101.875</v>
      </c>
      <c r="C14" s="219">
        <v>101.625</v>
      </c>
      <c r="D14" s="220">
        <v>101.375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101.75</v>
      </c>
      <c r="K14" s="223">
        <f t="shared" si="0"/>
        <v>101.5</v>
      </c>
      <c r="L14" s="224">
        <f t="shared" si="0"/>
        <v>101.25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102.25</v>
      </c>
      <c r="C15" s="219">
        <v>102</v>
      </c>
      <c r="D15" s="220">
        <v>101.75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102.125</v>
      </c>
      <c r="K15" s="223">
        <f t="shared" si="0"/>
        <v>101.875</v>
      </c>
      <c r="L15" s="224">
        <f t="shared" si="0"/>
        <v>101.625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102.625</v>
      </c>
      <c r="C16" s="219">
        <v>102.375</v>
      </c>
      <c r="D16" s="220">
        <v>102.125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102.5</v>
      </c>
      <c r="K16" s="223">
        <f t="shared" si="0"/>
        <v>102.25</v>
      </c>
      <c r="L16" s="224">
        <f t="shared" si="0"/>
        <v>102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</v>
      </c>
      <c r="C17" s="219">
        <v>102.75</v>
      </c>
      <c r="D17" s="220">
        <v>102.5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102.875</v>
      </c>
      <c r="K17" s="223">
        <f t="shared" si="0"/>
        <v>102.625</v>
      </c>
      <c r="L17" s="224">
        <f t="shared" si="0"/>
        <v>102.375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103.375</v>
      </c>
      <c r="C18" s="219">
        <v>103.125</v>
      </c>
      <c r="D18" s="220">
        <v>102.875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103.25</v>
      </c>
      <c r="K18" s="223">
        <f t="shared" si="0"/>
        <v>103</v>
      </c>
      <c r="L18" s="224">
        <f t="shared" si="0"/>
        <v>102.75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103.75</v>
      </c>
      <c r="C19" s="219">
        <v>103.5</v>
      </c>
      <c r="D19" s="220">
        <v>103.25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103.625</v>
      </c>
      <c r="K19" s="223">
        <f t="shared" si="0"/>
        <v>103.375</v>
      </c>
      <c r="L19" s="224">
        <f t="shared" si="0"/>
        <v>103.125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104.125</v>
      </c>
      <c r="C20" s="219">
        <v>103.875</v>
      </c>
      <c r="D20" s="220">
        <v>103.625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104</v>
      </c>
      <c r="K20" s="223">
        <f t="shared" si="0"/>
        <v>103.75</v>
      </c>
      <c r="L20" s="224">
        <f t="shared" si="0"/>
        <v>103.5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104.5</v>
      </c>
      <c r="C21" s="219">
        <v>104.25</v>
      </c>
      <c r="D21" s="220">
        <v>104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104.375</v>
      </c>
      <c r="K21" s="223">
        <f t="shared" si="0"/>
        <v>104.125</v>
      </c>
      <c r="L21" s="224">
        <f t="shared" si="0"/>
        <v>103.875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104.875</v>
      </c>
      <c r="C22" s="219">
        <v>104.625</v>
      </c>
      <c r="D22" s="220">
        <v>104.375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104.75</v>
      </c>
      <c r="K22" s="223">
        <f t="shared" si="1"/>
        <v>104.5</v>
      </c>
      <c r="L22" s="224">
        <f t="shared" si="1"/>
        <v>104.25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105.25</v>
      </c>
      <c r="C23" s="219">
        <v>105</v>
      </c>
      <c r="D23" s="220">
        <v>104.75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105.125</v>
      </c>
      <c r="K23" s="223">
        <f t="shared" si="1"/>
        <v>104.875</v>
      </c>
      <c r="L23" s="224">
        <f t="shared" si="1"/>
        <v>104.625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105.625</v>
      </c>
      <c r="C24" s="219">
        <v>105.375</v>
      </c>
      <c r="D24" s="220">
        <v>105.125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105.5</v>
      </c>
      <c r="K24" s="223">
        <f t="shared" si="1"/>
        <v>105.25</v>
      </c>
      <c r="L24" s="224">
        <f t="shared" si="1"/>
        <v>105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</v>
      </c>
      <c r="C25" s="219">
        <v>105.75</v>
      </c>
      <c r="D25" s="220">
        <v>105.5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105.875</v>
      </c>
      <c r="K25" s="223">
        <f t="shared" si="1"/>
        <v>105.625</v>
      </c>
      <c r="L25" s="224">
        <f t="shared" si="1"/>
        <v>105.375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106.375</v>
      </c>
      <c r="C26" s="219">
        <v>106.125</v>
      </c>
      <c r="D26" s="220">
        <v>105.875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106.25</v>
      </c>
      <c r="K26" s="223">
        <f t="shared" si="1"/>
        <v>106</v>
      </c>
      <c r="L26" s="224">
        <f t="shared" si="1"/>
        <v>105.75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106.75</v>
      </c>
      <c r="C27" s="219">
        <v>106.5</v>
      </c>
      <c r="D27" s="220">
        <v>106.25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106.625</v>
      </c>
      <c r="K27" s="223">
        <f t="shared" si="1"/>
        <v>106.375</v>
      </c>
      <c r="L27" s="224">
        <f t="shared" si="1"/>
        <v>106.125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107.125</v>
      </c>
      <c r="C28" s="219">
        <v>106.875</v>
      </c>
      <c r="D28" s="220">
        <v>106.625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107</v>
      </c>
      <c r="K28" s="223">
        <f t="shared" si="1"/>
        <v>106.75</v>
      </c>
      <c r="L28" s="224">
        <f t="shared" si="1"/>
        <v>106.5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107.5</v>
      </c>
      <c r="C29" s="219">
        <v>107.25</v>
      </c>
      <c r="D29" s="220">
        <v>107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107.375</v>
      </c>
      <c r="K29" s="223">
        <f t="shared" si="1"/>
        <v>107.125</v>
      </c>
      <c r="L29" s="224">
        <f t="shared" si="1"/>
        <v>106.875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107.875</v>
      </c>
      <c r="C30" s="229">
        <v>107.625</v>
      </c>
      <c r="D30" s="230">
        <v>107.375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107.75</v>
      </c>
      <c r="K30" s="233">
        <f t="shared" si="1"/>
        <v>107.5</v>
      </c>
      <c r="L30" s="234">
        <f t="shared" si="1"/>
        <v>107.25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E39E-B540-4FB6-90B0-B6789798F4FF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45307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97.385000000000005</v>
      </c>
      <c r="D7" s="273">
        <f>'Flex Select Prime Pricer'!I6</f>
        <v>97.25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98.01</v>
      </c>
      <c r="D8" s="273">
        <f>'Flex Select Prime Pricer'!I7</f>
        <v>97.875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98.635000000000005</v>
      </c>
      <c r="D9" s="273">
        <f>'Flex Select Prime Pricer'!I8</f>
        <v>98.5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99.26</v>
      </c>
      <c r="D10" s="273">
        <f>'Flex Select Prime Pricer'!I9</f>
        <v>99.125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99.885000000000005</v>
      </c>
      <c r="D11" s="273">
        <f>'Flex Select Prime Pricer'!I10</f>
        <v>99.75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100.38500000000001</v>
      </c>
      <c r="D12" s="273">
        <f>'Flex Select Prime Pricer'!I11</f>
        <v>100.25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100.76</v>
      </c>
      <c r="D13" s="273">
        <f>'Flex Select Prime Pricer'!I12</f>
        <v>100.625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101.13500000000001</v>
      </c>
      <c r="D14" s="273">
        <f>'Flex Select Prime Pricer'!I13</f>
        <v>101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101.38500000000001</v>
      </c>
      <c r="D15" s="273">
        <f>'Flex Select Prime Pricer'!I14</f>
        <v>101.25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101.63500000000001</v>
      </c>
      <c r="D16" s="273">
        <f>'Flex Select Prime Pricer'!I15</f>
        <v>101.5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101.88500000000001</v>
      </c>
      <c r="D17" s="273">
        <f>'Flex Select Prime Pricer'!I16</f>
        <v>101.75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102.13500000000001</v>
      </c>
      <c r="D18" s="273">
        <f>'Flex Select Prime Pricer'!I17</f>
        <v>102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102.38500000000001</v>
      </c>
      <c r="D19" s="273">
        <f>'Flex Select Prime Pricer'!I18</f>
        <v>102.25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102.63500000000001</v>
      </c>
      <c r="D20" s="273">
        <f>'Flex Select Prime Pricer'!I19</f>
        <v>102.5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102.88500000000001</v>
      </c>
      <c r="D21" s="273">
        <f>'Flex Select Prime Pricer'!I20</f>
        <v>102.75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103.13500000000001</v>
      </c>
      <c r="D22" s="273">
        <f>'Flex Select Prime Pricer'!I21</f>
        <v>103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103.38500000000001</v>
      </c>
      <c r="D23" s="273">
        <f>'Flex Select Prime Pricer'!I22</f>
        <v>103.25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103.63500000000001</v>
      </c>
      <c r="D24" s="273">
        <f>'Flex Select Prime Pricer'!I23</f>
        <v>103.5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103.88500000000001</v>
      </c>
      <c r="D25" s="273">
        <f>'Flex Select Prime Pricer'!I24</f>
        <v>103.75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104.13500000000001</v>
      </c>
      <c r="D26" s="273">
        <f>'Flex Select Prime Pricer'!I25</f>
        <v>104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104.32250000000001</v>
      </c>
      <c r="D27" s="273">
        <f>'Flex Select Prime Pricer'!I26</f>
        <v>104.1875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104.51</v>
      </c>
      <c r="D28" s="273">
        <f>'Flex Select Prime Pricer'!I27</f>
        <v>104.375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104.69750000000001</v>
      </c>
      <c r="D29" s="273">
        <f>'Flex Select Prime Pricer'!I28</f>
        <v>104.5625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104.85375000000001</v>
      </c>
      <c r="D30" s="273">
        <f>'Flex Select Prime Pricer'!I29</f>
        <v>104.71875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105.01</v>
      </c>
      <c r="D31" s="273">
        <f>'Flex Select Prime Pricer'!I30</f>
        <v>104.875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105.16625000000001</v>
      </c>
      <c r="D32" s="273">
        <f>'Flex Select Prime Pricer'!I31</f>
        <v>105.03125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105.32250000000001</v>
      </c>
      <c r="D33" s="273">
        <f>'Flex Select Prime Pricer'!I32</f>
        <v>105.1875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105.47875000000001</v>
      </c>
      <c r="D34" s="273">
        <f>'Flex Select Prime Pricer'!I33</f>
        <v>105.34375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105.63500000000001</v>
      </c>
      <c r="D35" s="273">
        <f>'Flex Select Prime Pricer'!I34</f>
        <v>105.5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105.79125000000001</v>
      </c>
      <c r="D36" s="273">
        <f>'Flex Select Prime Pricer'!I35</f>
        <v>105.65625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105.94750000000001</v>
      </c>
      <c r="D37" s="273">
        <f>'Flex Select Prime Pricer'!I36</f>
        <v>105.8125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106.10375000000001</v>
      </c>
      <c r="D38" s="273">
        <f>'Flex Select Prime Pricer'!I37</f>
        <v>105.96875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106.26</v>
      </c>
      <c r="D39" s="273">
        <f>'Flex Select Prime Pricer'!I38</f>
        <v>106.125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106.41625000000001</v>
      </c>
      <c r="D40" s="273">
        <f>'Flex Select Prime Pricer'!I39</f>
        <v>106.28125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106.57250000000001</v>
      </c>
      <c r="D41" s="273">
        <f>'Flex Select Prime Pricer'!I40</f>
        <v>106.4375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106.72875000000001</v>
      </c>
      <c r="D42" s="273">
        <f>'Flex Select Prime Pricer'!I41</f>
        <v>106.59375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106.88500000000001</v>
      </c>
      <c r="D43" s="273">
        <f>'Flex Select Prime Pricer'!I42</f>
        <v>106.75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107.04125000000001</v>
      </c>
      <c r="D44" s="273">
        <f>'Flex Select Prime Pricer'!I43</f>
        <v>106.90625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107.19750000000001</v>
      </c>
      <c r="D45" s="347">
        <f>'Flex Select Prime Pricer'!I44</f>
        <v>107.0625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301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301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301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301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301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301">
        <v>103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301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 t="s">
        <v>189</v>
      </c>
      <c r="G60" s="398" t="s">
        <v>190</v>
      </c>
      <c r="H60" s="347">
        <v>-1</v>
      </c>
      <c r="I60" s="347">
        <v>-1</v>
      </c>
      <c r="J60" s="347">
        <v>-1</v>
      </c>
      <c r="K60" s="347">
        <v>-1</v>
      </c>
      <c r="L60" s="347">
        <v>-1</v>
      </c>
      <c r="M60" s="347">
        <v>-1</v>
      </c>
      <c r="N60" s="273">
        <v>-1</v>
      </c>
      <c r="O60" s="273">
        <v>-1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191</v>
      </c>
      <c r="G61" s="402"/>
      <c r="H61" s="403"/>
      <c r="I61" s="402" t="s">
        <v>192</v>
      </c>
      <c r="J61" s="402"/>
      <c r="K61" s="402"/>
      <c r="L61" s="402"/>
      <c r="M61" s="402"/>
      <c r="N61" s="404" t="s">
        <v>193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B420-D898-4540-AF81-4E2EC209F16B}">
  <sheetPr published="0" codeName="Sheet4">
    <tabColor rgb="FF00B0F0"/>
  </sheetPr>
  <dimension ref="A1:S44"/>
  <sheetViews>
    <sheetView topLeftCell="A1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97.51</v>
      </c>
      <c r="C6" s="220">
        <v>97.375</v>
      </c>
      <c r="E6" s="412">
        <v>-0.125</v>
      </c>
      <c r="F6" s="412">
        <v>-0.125</v>
      </c>
      <c r="H6" s="222">
        <f t="shared" ref="H6:I21" si="0">E6+B6</f>
        <v>97.385000000000005</v>
      </c>
      <c r="I6" s="223">
        <f t="shared" si="0"/>
        <v>97.25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98.135000000000005</v>
      </c>
      <c r="C7" s="220">
        <v>98</v>
      </c>
      <c r="E7" s="412">
        <v>-0.125</v>
      </c>
      <c r="F7" s="412">
        <v>-0.125</v>
      </c>
      <c r="H7" s="222">
        <f t="shared" si="0"/>
        <v>98.01</v>
      </c>
      <c r="I7" s="223">
        <f t="shared" si="0"/>
        <v>97.875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98.76</v>
      </c>
      <c r="C8" s="220">
        <v>98.625</v>
      </c>
      <c r="E8" s="412">
        <v>-0.125</v>
      </c>
      <c r="F8" s="412">
        <v>-0.125</v>
      </c>
      <c r="H8" s="222">
        <f t="shared" si="0"/>
        <v>98.635000000000005</v>
      </c>
      <c r="I8" s="223">
        <f t="shared" si="0"/>
        <v>98.5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99.385000000000005</v>
      </c>
      <c r="C9" s="220">
        <v>99.25</v>
      </c>
      <c r="E9" s="412">
        <v>-0.125</v>
      </c>
      <c r="F9" s="412">
        <v>-0.125</v>
      </c>
      <c r="H9" s="222">
        <f t="shared" si="0"/>
        <v>99.26</v>
      </c>
      <c r="I9" s="223">
        <f t="shared" si="0"/>
        <v>99.125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100.01</v>
      </c>
      <c r="C10" s="220">
        <v>99.875</v>
      </c>
      <c r="E10" s="412">
        <v>-0.125</v>
      </c>
      <c r="F10" s="412">
        <v>-0.125</v>
      </c>
      <c r="H10" s="222">
        <f t="shared" si="0"/>
        <v>99.885000000000005</v>
      </c>
      <c r="I10" s="223">
        <f t="shared" si="0"/>
        <v>99.75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100.51</v>
      </c>
      <c r="C11" s="220">
        <v>100.375</v>
      </c>
      <c r="E11" s="412">
        <v>-0.125</v>
      </c>
      <c r="F11" s="412">
        <v>-0.125</v>
      </c>
      <c r="H11" s="222">
        <f t="shared" si="0"/>
        <v>100.38500000000001</v>
      </c>
      <c r="I11" s="223">
        <f t="shared" si="0"/>
        <v>100.25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100.88500000000001</v>
      </c>
      <c r="C12" s="220">
        <v>100.75</v>
      </c>
      <c r="E12" s="412">
        <v>-0.125</v>
      </c>
      <c r="F12" s="412">
        <v>-0.125</v>
      </c>
      <c r="H12" s="222">
        <f t="shared" si="0"/>
        <v>100.76</v>
      </c>
      <c r="I12" s="223">
        <f t="shared" si="0"/>
        <v>100.625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101.26</v>
      </c>
      <c r="C13" s="220">
        <v>101.125</v>
      </c>
      <c r="E13" s="412">
        <v>-0.125</v>
      </c>
      <c r="F13" s="412">
        <v>-0.125</v>
      </c>
      <c r="H13" s="222">
        <f t="shared" si="0"/>
        <v>101.13500000000001</v>
      </c>
      <c r="I13" s="223">
        <f t="shared" si="0"/>
        <v>101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101.51</v>
      </c>
      <c r="C14" s="220">
        <v>101.375</v>
      </c>
      <c r="E14" s="412">
        <v>-0.125</v>
      </c>
      <c r="F14" s="412">
        <v>-0.125</v>
      </c>
      <c r="H14" s="222">
        <f t="shared" si="0"/>
        <v>101.38500000000001</v>
      </c>
      <c r="I14" s="223">
        <f t="shared" si="0"/>
        <v>101.25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101.76</v>
      </c>
      <c r="C15" s="220">
        <v>101.625</v>
      </c>
      <c r="E15" s="412">
        <v>-0.125</v>
      </c>
      <c r="F15" s="412">
        <v>-0.125</v>
      </c>
      <c r="H15" s="222">
        <f t="shared" si="0"/>
        <v>101.63500000000001</v>
      </c>
      <c r="I15" s="223">
        <f t="shared" si="0"/>
        <v>101.5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102.01</v>
      </c>
      <c r="C16" s="220">
        <v>101.875</v>
      </c>
      <c r="E16" s="412">
        <v>-0.125</v>
      </c>
      <c r="F16" s="412">
        <v>-0.125</v>
      </c>
      <c r="H16" s="222">
        <f t="shared" si="0"/>
        <v>101.88500000000001</v>
      </c>
      <c r="I16" s="223">
        <f t="shared" si="0"/>
        <v>101.75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102.26</v>
      </c>
      <c r="C17" s="220">
        <v>102.125</v>
      </c>
      <c r="E17" s="412">
        <v>-0.125</v>
      </c>
      <c r="F17" s="412">
        <v>-0.125</v>
      </c>
      <c r="H17" s="222">
        <f t="shared" si="0"/>
        <v>102.13500000000001</v>
      </c>
      <c r="I17" s="223">
        <f t="shared" si="0"/>
        <v>102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102.51</v>
      </c>
      <c r="C18" s="220">
        <v>102.375</v>
      </c>
      <c r="E18" s="412">
        <v>-0.125</v>
      </c>
      <c r="F18" s="412">
        <v>-0.125</v>
      </c>
      <c r="H18" s="222">
        <f t="shared" si="0"/>
        <v>102.38500000000001</v>
      </c>
      <c r="I18" s="223">
        <f t="shared" si="0"/>
        <v>102.25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102.76</v>
      </c>
      <c r="C19" s="220">
        <v>102.625</v>
      </c>
      <c r="E19" s="412">
        <v>-0.125</v>
      </c>
      <c r="F19" s="412">
        <v>-0.125</v>
      </c>
      <c r="H19" s="222">
        <f t="shared" si="0"/>
        <v>102.63500000000001</v>
      </c>
      <c r="I19" s="223">
        <f t="shared" si="0"/>
        <v>102.5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103.01</v>
      </c>
      <c r="C20" s="220">
        <v>102.875</v>
      </c>
      <c r="E20" s="412">
        <v>-0.125</v>
      </c>
      <c r="F20" s="412">
        <v>-0.125</v>
      </c>
      <c r="H20" s="222">
        <f t="shared" si="0"/>
        <v>102.88500000000001</v>
      </c>
      <c r="I20" s="223">
        <f t="shared" si="0"/>
        <v>102.75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103.26</v>
      </c>
      <c r="C21" s="220">
        <v>103.125</v>
      </c>
      <c r="E21" s="412">
        <v>-0.125</v>
      </c>
      <c r="F21" s="412">
        <v>-0.125</v>
      </c>
      <c r="H21" s="222">
        <f t="shared" si="0"/>
        <v>103.13500000000001</v>
      </c>
      <c r="I21" s="223">
        <f t="shared" si="0"/>
        <v>103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103.51</v>
      </c>
      <c r="C22" s="220">
        <v>103.375</v>
      </c>
      <c r="E22" s="412">
        <v>-0.125</v>
      </c>
      <c r="F22" s="412">
        <v>-0.125</v>
      </c>
      <c r="H22" s="222">
        <f t="shared" ref="H22:I59" si="3">E22+B22</f>
        <v>103.38500000000001</v>
      </c>
      <c r="I22" s="223">
        <f t="shared" si="3"/>
        <v>103.25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103.76</v>
      </c>
      <c r="C23" s="220">
        <v>103.625</v>
      </c>
      <c r="E23" s="412">
        <v>-0.125</v>
      </c>
      <c r="F23" s="412">
        <v>-0.125</v>
      </c>
      <c r="H23" s="222">
        <f t="shared" si="3"/>
        <v>103.63500000000001</v>
      </c>
      <c r="I23" s="223">
        <f t="shared" si="3"/>
        <v>103.5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104.01</v>
      </c>
      <c r="C24" s="220">
        <v>103.875</v>
      </c>
      <c r="E24" s="412">
        <v>-0.125</v>
      </c>
      <c r="F24" s="412">
        <v>-0.125</v>
      </c>
      <c r="H24" s="222">
        <f t="shared" si="3"/>
        <v>103.88500000000001</v>
      </c>
      <c r="I24" s="223">
        <f t="shared" si="3"/>
        <v>103.75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104.26</v>
      </c>
      <c r="C25" s="220">
        <v>104.125</v>
      </c>
      <c r="E25" s="412">
        <v>-0.125</v>
      </c>
      <c r="F25" s="412">
        <v>-0.125</v>
      </c>
      <c r="H25" s="222">
        <f t="shared" si="3"/>
        <v>104.13500000000001</v>
      </c>
      <c r="I25" s="223">
        <f t="shared" si="3"/>
        <v>104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104.44750000000001</v>
      </c>
      <c r="C26" s="220">
        <v>104.3125</v>
      </c>
      <c r="E26" s="412">
        <v>-0.125</v>
      </c>
      <c r="F26" s="412">
        <v>-0.125</v>
      </c>
      <c r="H26" s="222">
        <f t="shared" si="3"/>
        <v>104.32250000000001</v>
      </c>
      <c r="I26" s="223">
        <f t="shared" si="3"/>
        <v>104.1875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104.63500000000001</v>
      </c>
      <c r="C27" s="220">
        <v>104.5</v>
      </c>
      <c r="E27" s="412">
        <v>-0.125</v>
      </c>
      <c r="F27" s="412">
        <v>-0.125</v>
      </c>
      <c r="H27" s="222">
        <f t="shared" si="3"/>
        <v>104.51</v>
      </c>
      <c r="I27" s="223">
        <f t="shared" si="3"/>
        <v>104.375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104.82250000000001</v>
      </c>
      <c r="C28" s="220">
        <v>104.6875</v>
      </c>
      <c r="E28" s="412">
        <v>-0.125</v>
      </c>
      <c r="F28" s="412">
        <v>-0.125</v>
      </c>
      <c r="H28" s="222">
        <f t="shared" si="3"/>
        <v>104.69750000000001</v>
      </c>
      <c r="I28" s="223">
        <f t="shared" si="3"/>
        <v>104.5625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104.97875000000001</v>
      </c>
      <c r="C29" s="220">
        <v>104.84375</v>
      </c>
      <c r="E29" s="412">
        <v>-0.125</v>
      </c>
      <c r="F29" s="412">
        <v>-0.125</v>
      </c>
      <c r="H29" s="222">
        <f t="shared" si="3"/>
        <v>104.85375000000001</v>
      </c>
      <c r="I29" s="223">
        <f t="shared" si="3"/>
        <v>104.71875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105.13500000000001</v>
      </c>
      <c r="C30" s="220">
        <v>105</v>
      </c>
      <c r="E30" s="412">
        <v>-0.125</v>
      </c>
      <c r="F30" s="412">
        <v>-0.125</v>
      </c>
      <c r="H30" s="222">
        <f t="shared" si="3"/>
        <v>105.01</v>
      </c>
      <c r="I30" s="223">
        <f t="shared" si="3"/>
        <v>104.875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105.29125000000001</v>
      </c>
      <c r="C31" s="220">
        <v>105.15625</v>
      </c>
      <c r="E31" s="412">
        <v>-0.125</v>
      </c>
      <c r="F31" s="412">
        <v>-0.125</v>
      </c>
      <c r="H31" s="222">
        <f t="shared" si="3"/>
        <v>105.16625000000001</v>
      </c>
      <c r="I31" s="223">
        <f t="shared" si="3"/>
        <v>105.03125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105.44750000000001</v>
      </c>
      <c r="C32" s="220">
        <v>105.3125</v>
      </c>
      <c r="E32" s="412">
        <v>-0.125</v>
      </c>
      <c r="F32" s="412">
        <v>-0.125</v>
      </c>
      <c r="H32" s="222">
        <f t="shared" si="3"/>
        <v>105.32250000000001</v>
      </c>
      <c r="I32" s="223">
        <f t="shared" si="3"/>
        <v>105.1875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105.60375000000001</v>
      </c>
      <c r="C33" s="220">
        <v>105.46875</v>
      </c>
      <c r="E33" s="412">
        <v>-0.125</v>
      </c>
      <c r="F33" s="412">
        <v>-0.125</v>
      </c>
      <c r="H33" s="222">
        <f t="shared" si="3"/>
        <v>105.47875000000001</v>
      </c>
      <c r="I33" s="223">
        <f t="shared" si="3"/>
        <v>105.34375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105.76</v>
      </c>
      <c r="C34" s="220">
        <v>105.625</v>
      </c>
      <c r="E34" s="412">
        <v>-0.125</v>
      </c>
      <c r="F34" s="412">
        <v>-0.125</v>
      </c>
      <c r="H34" s="222">
        <f t="shared" si="3"/>
        <v>105.63500000000001</v>
      </c>
      <c r="I34" s="223">
        <f t="shared" si="3"/>
        <v>105.5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105.91625000000001</v>
      </c>
      <c r="C35" s="220">
        <v>105.78125</v>
      </c>
      <c r="E35" s="412">
        <v>-0.125</v>
      </c>
      <c r="F35" s="412">
        <v>-0.125</v>
      </c>
      <c r="H35" s="222">
        <f t="shared" si="3"/>
        <v>105.79125000000001</v>
      </c>
      <c r="I35" s="223">
        <f t="shared" si="3"/>
        <v>105.65625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106.07250000000001</v>
      </c>
      <c r="C36" s="220">
        <v>105.9375</v>
      </c>
      <c r="E36" s="412">
        <v>-0.125</v>
      </c>
      <c r="F36" s="412">
        <v>-0.125</v>
      </c>
      <c r="H36" s="222">
        <f t="shared" si="3"/>
        <v>105.94750000000001</v>
      </c>
      <c r="I36" s="223">
        <f t="shared" si="3"/>
        <v>105.8125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106.22875000000001</v>
      </c>
      <c r="C37" s="220">
        <v>106.09375</v>
      </c>
      <c r="E37" s="412">
        <v>-0.125</v>
      </c>
      <c r="F37" s="412">
        <v>-0.125</v>
      </c>
      <c r="H37" s="222">
        <f t="shared" si="3"/>
        <v>106.10375000000001</v>
      </c>
      <c r="I37" s="223">
        <f t="shared" si="3"/>
        <v>105.96875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106.38500000000001</v>
      </c>
      <c r="C38" s="220">
        <v>106.25</v>
      </c>
      <c r="E38" s="412">
        <v>-0.125</v>
      </c>
      <c r="F38" s="412">
        <v>-0.125</v>
      </c>
      <c r="H38" s="222">
        <f t="shared" si="3"/>
        <v>106.26</v>
      </c>
      <c r="I38" s="223">
        <f t="shared" si="3"/>
        <v>106.125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106.54125000000001</v>
      </c>
      <c r="C39" s="220">
        <v>106.40625</v>
      </c>
      <c r="E39" s="412">
        <v>-0.125</v>
      </c>
      <c r="F39" s="412">
        <v>-0.125</v>
      </c>
      <c r="H39" s="222">
        <f t="shared" si="3"/>
        <v>106.41625000000001</v>
      </c>
      <c r="I39" s="223">
        <f t="shared" si="3"/>
        <v>106.28125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106.69750000000001</v>
      </c>
      <c r="C40" s="220">
        <v>106.5625</v>
      </c>
      <c r="E40" s="412">
        <v>-0.125</v>
      </c>
      <c r="F40" s="412">
        <v>-0.125</v>
      </c>
      <c r="H40" s="222">
        <f t="shared" si="3"/>
        <v>106.57250000000001</v>
      </c>
      <c r="I40" s="223">
        <f t="shared" si="3"/>
        <v>106.4375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106.85375000000001</v>
      </c>
      <c r="C41" s="220">
        <v>106.71875</v>
      </c>
      <c r="E41" s="412">
        <v>-0.125</v>
      </c>
      <c r="F41" s="412">
        <v>-0.125</v>
      </c>
      <c r="H41" s="222">
        <f t="shared" si="3"/>
        <v>106.72875000000001</v>
      </c>
      <c r="I41" s="223">
        <f t="shared" si="3"/>
        <v>106.59375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107.01</v>
      </c>
      <c r="C42" s="220">
        <v>106.875</v>
      </c>
      <c r="E42" s="412">
        <v>-0.125</v>
      </c>
      <c r="F42" s="412">
        <v>-0.125</v>
      </c>
      <c r="H42" s="222">
        <f t="shared" si="3"/>
        <v>106.88500000000001</v>
      </c>
      <c r="I42" s="223">
        <f t="shared" si="3"/>
        <v>106.75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107.16625000000001</v>
      </c>
      <c r="C43" s="220">
        <v>107.03125</v>
      </c>
      <c r="E43" s="412">
        <v>-0.125</v>
      </c>
      <c r="F43" s="412">
        <v>-0.125</v>
      </c>
      <c r="H43" s="222">
        <f t="shared" si="3"/>
        <v>107.04125000000001</v>
      </c>
      <c r="I43" s="223">
        <f t="shared" si="3"/>
        <v>106.90625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107.32250000000001</v>
      </c>
      <c r="C44" s="230">
        <v>107.1875</v>
      </c>
      <c r="E44" s="412">
        <v>-0.125</v>
      </c>
      <c r="F44" s="412">
        <v>-0.125</v>
      </c>
      <c r="H44" s="222">
        <f t="shared" si="3"/>
        <v>107.19750000000001</v>
      </c>
      <c r="I44" s="223">
        <f t="shared" si="3"/>
        <v>107.0625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EE7C-73DC-49F5-ACA8-49F929A17E0E}">
  <sheetPr published="0" codeName="Sheet5">
    <tabColor rgb="FF0070C0"/>
    <pageSetUpPr fitToPage="1"/>
  </sheetPr>
  <dimension ref="B1:Y57"/>
  <sheetViews>
    <sheetView topLeftCell="A20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195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196</v>
      </c>
      <c r="C4" s="432"/>
      <c r="D4" s="433">
        <f>Control!$B$1</f>
        <v>45307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197</v>
      </c>
      <c r="C5" s="435"/>
      <c r="D5" s="436"/>
      <c r="E5" s="437" t="s">
        <v>198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199</v>
      </c>
      <c r="G6" s="442"/>
      <c r="H6" s="443"/>
      <c r="I6" s="443"/>
      <c r="J6" s="444" t="s">
        <v>200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97.938299999999998</v>
      </c>
      <c r="E7" s="451"/>
      <c r="F7" s="452" t="s">
        <v>201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98.563299999999998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99.188299999999998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202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99.813299999999998</v>
      </c>
      <c r="E10" s="459"/>
      <c r="F10" s="452"/>
      <c r="G10" s="453"/>
      <c r="H10" s="461" t="s">
        <v>203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204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100.4383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100.9383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101.3133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101.6883</v>
      </c>
      <c r="E14" s="459"/>
      <c r="F14" s="452"/>
      <c r="G14" s="453"/>
      <c r="H14" s="454" t="s">
        <v>205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101.9383</v>
      </c>
      <c r="E15" s="459"/>
      <c r="F15" s="452"/>
      <c r="G15" s="453"/>
      <c r="H15" s="461" t="s">
        <v>206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102.3133</v>
      </c>
      <c r="E16" s="459"/>
      <c r="F16" s="472"/>
      <c r="G16" s="472"/>
      <c r="H16" s="442"/>
      <c r="I16" s="442"/>
      <c r="J16" s="473" t="s">
        <v>200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102.5633</v>
      </c>
      <c r="E17" s="459"/>
      <c r="F17" s="437" t="s">
        <v>207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102.8133</v>
      </c>
      <c r="E18" s="459"/>
      <c r="F18" s="452" t="s">
        <v>208</v>
      </c>
      <c r="G18" s="452"/>
      <c r="H18" s="475" t="s">
        <v>209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103.0633</v>
      </c>
      <c r="E19" s="459"/>
      <c r="F19" s="452"/>
      <c r="G19" s="452"/>
      <c r="H19" s="478" t="s">
        <v>210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211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103.3133</v>
      </c>
      <c r="E20" s="459"/>
      <c r="F20" s="452"/>
      <c r="G20" s="452"/>
      <c r="H20" s="482" t="s">
        <v>212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103.5633</v>
      </c>
      <c r="E21" s="459"/>
      <c r="F21" s="452"/>
      <c r="G21" s="452"/>
      <c r="H21" s="482" t="s">
        <v>213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214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103.8133</v>
      </c>
      <c r="E22" s="459"/>
      <c r="F22" s="452"/>
      <c r="G22" s="452"/>
      <c r="H22" s="482" t="s">
        <v>215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104.0633</v>
      </c>
      <c r="E23" s="459"/>
      <c r="F23" s="452" t="s">
        <v>216</v>
      </c>
      <c r="G23" s="452"/>
      <c r="H23" s="478" t="s">
        <v>217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104.3133</v>
      </c>
      <c r="E24" s="459"/>
      <c r="F24" s="472" t="s">
        <v>218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104.5633</v>
      </c>
      <c r="E25" s="459"/>
      <c r="F25" s="492" t="s">
        <v>219</v>
      </c>
      <c r="G25" s="492"/>
      <c r="H25" s="493" t="s">
        <v>220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221</v>
      </c>
      <c r="S25" s="497"/>
      <c r="T25" s="498" t="s">
        <v>222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104.8133</v>
      </c>
      <c r="E26" s="459"/>
      <c r="F26" s="492" t="s">
        <v>124</v>
      </c>
      <c r="G26" s="492"/>
      <c r="H26" s="500" t="s">
        <v>223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224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105.0633</v>
      </c>
      <c r="E27" s="459"/>
      <c r="F27" s="492"/>
      <c r="G27" s="492"/>
      <c r="H27" s="500" t="s">
        <v>225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105.3133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105.5633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226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105.8133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219</v>
      </c>
      <c r="S30" s="509"/>
      <c r="T30" s="510" t="s">
        <v>227</v>
      </c>
      <c r="U30" s="510" t="s">
        <v>228</v>
      </c>
      <c r="V30" s="510" t="s">
        <v>153</v>
      </c>
      <c r="W30" s="510" t="s">
        <v>229</v>
      </c>
      <c r="X30" s="511" t="s">
        <v>230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106.0633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231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106.3133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232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106.5633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233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106.8133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234</v>
      </c>
      <c r="S34" s="502"/>
      <c r="T34" s="513">
        <v>120</v>
      </c>
      <c r="U34" s="513">
        <v>240</v>
      </c>
      <c r="V34" s="513">
        <v>360</v>
      </c>
      <c r="W34" s="519" t="s">
        <v>233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107.0633</v>
      </c>
      <c r="E35" s="459"/>
      <c r="F35" s="492"/>
      <c r="G35" s="492"/>
      <c r="H35" s="521" t="s">
        <v>235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236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107.3133</v>
      </c>
      <c r="E36" s="459"/>
      <c r="F36" s="492"/>
      <c r="G36" s="492"/>
      <c r="H36" s="521" t="s">
        <v>237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238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107.5633</v>
      </c>
      <c r="E37" s="459"/>
      <c r="F37" s="492"/>
      <c r="G37" s="492"/>
      <c r="H37" s="521" t="s">
        <v>239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240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107.8133</v>
      </c>
      <c r="E38" s="459"/>
      <c r="F38" s="492"/>
      <c r="G38" s="492"/>
      <c r="H38" s="521" t="s">
        <v>241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242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108.0633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243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108.3133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244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108.5633</v>
      </c>
      <c r="E41" s="459"/>
      <c r="F41" s="492"/>
      <c r="G41" s="492"/>
      <c r="H41" s="521" t="s">
        <v>245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246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108.8133</v>
      </c>
      <c r="E42" s="459"/>
      <c r="F42" s="492"/>
      <c r="G42" s="492"/>
      <c r="H42" s="521" t="s">
        <v>247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248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109.0633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249</v>
      </c>
      <c r="C44" s="547">
        <v>98</v>
      </c>
      <c r="D44" s="547"/>
      <c r="E44" s="548" t="s">
        <v>250</v>
      </c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9" t="s">
        <v>251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252</v>
      </c>
      <c r="C45" s="553" t="s">
        <v>154</v>
      </c>
      <c r="D45" s="553" t="s">
        <v>253</v>
      </c>
      <c r="E45" s="554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5" t="s">
        <v>254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255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256</v>
      </c>
      <c r="I46" s="521"/>
      <c r="J46" s="561">
        <v>-3.625</v>
      </c>
      <c r="K46" s="561">
        <v>-3.625</v>
      </c>
      <c r="L46" s="561">
        <v>-3.75</v>
      </c>
      <c r="M46" s="561">
        <v>-4</v>
      </c>
      <c r="N46" s="561">
        <v>-4.5</v>
      </c>
      <c r="O46" s="562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58" t="s">
        <v>257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258</v>
      </c>
      <c r="I47" s="521"/>
      <c r="J47" s="561">
        <v>-4</v>
      </c>
      <c r="K47" s="561">
        <v>-4</v>
      </c>
      <c r="L47" s="561">
        <v>-4.125</v>
      </c>
      <c r="M47" s="561">
        <v>-4.375</v>
      </c>
      <c r="N47" s="561">
        <v>-4.5</v>
      </c>
      <c r="O47" s="562">
        <v>-4.75</v>
      </c>
      <c r="P47" s="563" t="s">
        <v>18</v>
      </c>
      <c r="Q47" s="459"/>
      <c r="R47" s="567" t="s">
        <v>259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260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9"/>
      <c r="R48" s="572" t="s">
        <v>261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262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6" t="s">
        <v>263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6" t="s">
        <v>264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265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80" t="s">
        <v>266</v>
      </c>
      <c r="S51" s="581"/>
      <c r="T51" s="581"/>
      <c r="U51" s="581"/>
      <c r="V51" s="581"/>
      <c r="W51" s="581"/>
      <c r="X51" s="582"/>
      <c r="Y51" s="583"/>
    </row>
    <row r="52" spans="2:25" ht="14.45" customHeight="1" x14ac:dyDescent="0.2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80" t="s">
        <v>267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268</v>
      </c>
      <c r="C53" s="585">
        <v>-1</v>
      </c>
      <c r="D53" s="586">
        <v>103.5</v>
      </c>
      <c r="E53" s="586">
        <v>103</v>
      </c>
      <c r="F53" s="587" t="s">
        <v>269</v>
      </c>
      <c r="G53" s="587"/>
      <c r="H53" s="587"/>
      <c r="I53" s="587"/>
      <c r="J53" s="459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270</v>
      </c>
      <c r="S53" s="592"/>
      <c r="T53" s="592"/>
      <c r="U53" s="592"/>
      <c r="V53" s="592"/>
      <c r="W53" s="592"/>
      <c r="X53" s="593"/>
    </row>
    <row r="54" spans="2:25" ht="15.75" x14ac:dyDescent="0.25">
      <c r="B54" s="594"/>
      <c r="C54" s="595"/>
      <c r="D54" s="595"/>
      <c r="E54" s="596"/>
      <c r="F54" s="597" t="s">
        <v>271</v>
      </c>
      <c r="G54" s="597"/>
      <c r="H54" s="597"/>
      <c r="I54" s="597"/>
      <c r="J54" s="459"/>
      <c r="K54" s="285" t="s">
        <v>179</v>
      </c>
      <c r="L54" s="598" t="s">
        <v>272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595"/>
      <c r="S54" s="595"/>
      <c r="T54" s="595"/>
      <c r="U54" s="595"/>
      <c r="V54" s="595"/>
      <c r="W54" s="595"/>
      <c r="X54" s="601"/>
    </row>
    <row r="55" spans="2:25" ht="16.5" thickBot="1" x14ac:dyDescent="0.3">
      <c r="B55" s="602"/>
      <c r="C55" s="603"/>
      <c r="D55" s="603"/>
      <c r="E55" s="604"/>
      <c r="F55" s="605" t="s">
        <v>273</v>
      </c>
      <c r="G55" s="605"/>
      <c r="H55" s="605"/>
      <c r="I55" s="605"/>
      <c r="J55" s="590"/>
      <c r="K55" s="606" t="s">
        <v>184</v>
      </c>
      <c r="L55" s="402"/>
      <c r="M55" s="402"/>
      <c r="N55" s="402"/>
      <c r="O55" s="402"/>
      <c r="P55" s="607"/>
      <c r="Q55" s="608"/>
      <c r="R55" s="603"/>
      <c r="S55" s="603"/>
      <c r="T55" s="603"/>
      <c r="U55" s="603"/>
      <c r="V55" s="603"/>
      <c r="W55" s="603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3">
    <mergeCell ref="H52:I52"/>
    <mergeCell ref="R52:X52"/>
    <mergeCell ref="F53:I53"/>
    <mergeCell ref="K53:O53"/>
    <mergeCell ref="R53:X53"/>
    <mergeCell ref="B54:D55"/>
    <mergeCell ref="L54:M54"/>
    <mergeCell ref="N54:O54"/>
    <mergeCell ref="R54:X55"/>
    <mergeCell ref="K55:P55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E27E-8ED2-486E-A1C4-1232FE259D04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274</v>
      </c>
      <c r="C6" s="220">
        <v>98.063299999999998</v>
      </c>
      <c r="E6" s="221"/>
      <c r="F6" s="611">
        <v>-0.125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274</v>
      </c>
      <c r="C7" s="220">
        <v>98.688299999999998</v>
      </c>
      <c r="E7" s="221"/>
      <c r="F7" s="611">
        <v>-0.125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274</v>
      </c>
      <c r="C8" s="220">
        <v>99.313299999999998</v>
      </c>
      <c r="E8" s="221"/>
      <c r="F8" s="611">
        <v>-0.125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274</v>
      </c>
      <c r="C9" s="220">
        <v>99.938299999999998</v>
      </c>
      <c r="E9" s="221"/>
      <c r="F9" s="611">
        <v>-0.125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274</v>
      </c>
      <c r="C10" s="220">
        <v>100.5633</v>
      </c>
      <c r="E10" s="221"/>
      <c r="F10" s="611">
        <v>-0.125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274</v>
      </c>
      <c r="C11" s="220">
        <v>101.0633</v>
      </c>
      <c r="E11" s="221"/>
      <c r="F11" s="611">
        <v>-0.125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274</v>
      </c>
      <c r="C12" s="220">
        <v>101.4383</v>
      </c>
      <c r="E12" s="221"/>
      <c r="F12" s="611">
        <v>-0.125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274</v>
      </c>
      <c r="C13" s="220">
        <v>101.8133</v>
      </c>
      <c r="E13" s="221"/>
      <c r="F13" s="611">
        <v>-0.125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274</v>
      </c>
      <c r="C14" s="220">
        <v>102.0633</v>
      </c>
      <c r="E14" s="221"/>
      <c r="F14" s="611">
        <v>-0.125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274</v>
      </c>
      <c r="C15" s="220">
        <v>102.4383</v>
      </c>
      <c r="E15" s="221"/>
      <c r="F15" s="611">
        <v>-0.125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274</v>
      </c>
      <c r="C16" s="220">
        <v>102.6883</v>
      </c>
      <c r="E16" s="221"/>
      <c r="F16" s="611">
        <v>-0.125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274</v>
      </c>
      <c r="C17" s="220">
        <v>102.9383</v>
      </c>
      <c r="E17" s="221"/>
      <c r="F17" s="611">
        <v>-0.125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274</v>
      </c>
      <c r="C18" s="220">
        <v>103.1883</v>
      </c>
      <c r="E18" s="221"/>
      <c r="F18" s="611">
        <v>-0.125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274</v>
      </c>
      <c r="C19" s="220">
        <v>103.4383</v>
      </c>
      <c r="E19" s="221"/>
      <c r="F19" s="611">
        <v>-0.125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274</v>
      </c>
      <c r="C20" s="220">
        <v>103.6883</v>
      </c>
      <c r="E20" s="221"/>
      <c r="F20" s="611">
        <v>-0.125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274</v>
      </c>
      <c r="C21" s="220">
        <v>103.9383</v>
      </c>
      <c r="E21" s="221"/>
      <c r="F21" s="611">
        <v>-0.125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274</v>
      </c>
      <c r="C22" s="220">
        <v>104.1883</v>
      </c>
      <c r="E22" s="221"/>
      <c r="F22" s="611">
        <v>-0.125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274</v>
      </c>
      <c r="C23" s="220">
        <v>104.4383</v>
      </c>
      <c r="E23" s="221"/>
      <c r="F23" s="611">
        <v>-0.125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274</v>
      </c>
      <c r="C24" s="220">
        <v>104.6883</v>
      </c>
      <c r="E24" s="221"/>
      <c r="F24" s="611">
        <v>-0.125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274</v>
      </c>
      <c r="C25" s="220">
        <v>104.9383</v>
      </c>
      <c r="E25" s="221"/>
      <c r="F25" s="611">
        <v>-0.125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274</v>
      </c>
      <c r="C26" s="220">
        <v>105.1883</v>
      </c>
      <c r="E26" s="221"/>
      <c r="F26" s="611">
        <v>-0.125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274</v>
      </c>
      <c r="C27" s="220">
        <v>105.4383</v>
      </c>
      <c r="E27" s="221"/>
      <c r="F27" s="611">
        <v>-0.125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274</v>
      </c>
      <c r="C28" s="220">
        <v>105.6883</v>
      </c>
      <c r="E28" s="221"/>
      <c r="F28" s="611">
        <v>-0.125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274</v>
      </c>
      <c r="C29" s="220">
        <v>105.9383</v>
      </c>
      <c r="E29" s="221"/>
      <c r="F29" s="611">
        <v>-0.125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274</v>
      </c>
      <c r="C30" s="220">
        <v>106.1883</v>
      </c>
      <c r="E30" s="221"/>
      <c r="F30" s="611">
        <v>-0.125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274</v>
      </c>
      <c r="C31" s="220">
        <v>106.4383</v>
      </c>
      <c r="E31" s="221"/>
      <c r="F31" s="611">
        <v>-0.125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274</v>
      </c>
      <c r="C32" s="220">
        <v>106.6883</v>
      </c>
      <c r="E32" s="221"/>
      <c r="F32" s="611">
        <v>-0.125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274</v>
      </c>
      <c r="C33" s="220">
        <v>106.9383</v>
      </c>
      <c r="E33" s="221"/>
      <c r="F33" s="611">
        <v>-0.125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274</v>
      </c>
      <c r="C34" s="220">
        <v>107.1883</v>
      </c>
      <c r="E34" s="221"/>
      <c r="F34" s="611">
        <v>-0.125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274</v>
      </c>
      <c r="C35" s="220">
        <v>107.4383</v>
      </c>
      <c r="E35" s="221"/>
      <c r="F35" s="611">
        <v>-0.125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274</v>
      </c>
      <c r="C36" s="220">
        <v>107.6883</v>
      </c>
      <c r="E36" s="221"/>
      <c r="F36" s="611">
        <v>-0.125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274</v>
      </c>
      <c r="C37" s="220">
        <v>107.9383</v>
      </c>
      <c r="E37" s="221"/>
      <c r="F37" s="611">
        <v>-0.125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274</v>
      </c>
      <c r="C38" s="220">
        <v>108.1883</v>
      </c>
      <c r="E38" s="221"/>
      <c r="F38" s="611">
        <v>-0.125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274</v>
      </c>
      <c r="C39" s="220">
        <v>108.4383</v>
      </c>
      <c r="E39" s="221"/>
      <c r="F39" s="611">
        <v>-0.125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274</v>
      </c>
      <c r="C40" s="220">
        <v>108.6883</v>
      </c>
      <c r="E40" s="221"/>
      <c r="F40" s="611">
        <v>-0.125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274</v>
      </c>
      <c r="C41" s="220">
        <v>108.9383</v>
      </c>
      <c r="E41" s="221"/>
      <c r="F41" s="611">
        <v>-0.125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274</v>
      </c>
      <c r="C42" s="220">
        <v>109.1883</v>
      </c>
      <c r="E42" s="221"/>
      <c r="F42" s="611">
        <v>-0.125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0B0C-D8C0-48E1-B3FA-46AA7AB972FB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275</v>
      </c>
      <c r="F2" s="6"/>
      <c r="G2" s="6"/>
      <c r="H2" s="6"/>
      <c r="I2" s="6"/>
      <c r="J2" s="6"/>
      <c r="K2" s="6"/>
      <c r="L2" s="6"/>
      <c r="M2" s="615"/>
      <c r="N2" s="616" t="s">
        <v>276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277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>
        <f>Control!$B$1</f>
        <v>45307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278</v>
      </c>
      <c r="O4" s="621"/>
      <c r="P4" s="621"/>
      <c r="Q4" s="621" t="s">
        <v>279</v>
      </c>
      <c r="R4" s="622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280</v>
      </c>
      <c r="E6" s="626" t="s">
        <v>100</v>
      </c>
      <c r="F6" s="626" t="s">
        <v>281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97.125</v>
      </c>
      <c r="D7" s="629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282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97.5</v>
      </c>
      <c r="D8" s="629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97.875</v>
      </c>
      <c r="D9" s="629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98.25</v>
      </c>
      <c r="D10" s="629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98.625</v>
      </c>
      <c r="D11" s="629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274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98.875</v>
      </c>
      <c r="D12" s="629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283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99.125</v>
      </c>
      <c r="D13" s="629"/>
      <c r="E13" s="626"/>
      <c r="F13" s="626" t="s">
        <v>281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284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99.375</v>
      </c>
      <c r="D14" s="629"/>
      <c r="E14" s="284" t="s">
        <v>285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99.625</v>
      </c>
      <c r="D15" s="629"/>
      <c r="E15" s="284" t="s">
        <v>286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224</v>
      </c>
      <c r="O15" s="294"/>
      <c r="P15" s="294"/>
      <c r="Q15" s="302">
        <v>-0.25</v>
      </c>
      <c r="R15" s="303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99.875</v>
      </c>
      <c r="D16" s="629"/>
      <c r="E16" s="284" t="s">
        <v>287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8">
        <f>'Flex SP 2nd Liens Pricer'!A16</f>
        <v>10</v>
      </c>
      <c r="C17" s="273">
        <f>'Flex SP 2nd Liens Pricer'!H16</f>
        <v>100.125</v>
      </c>
      <c r="D17" s="629"/>
      <c r="E17" s="284" t="s">
        <v>288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100.375</v>
      </c>
      <c r="D18" s="629"/>
      <c r="E18" s="284" t="s">
        <v>289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100.625</v>
      </c>
      <c r="D19" s="629"/>
      <c r="E19" s="284" t="s">
        <v>290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291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100.875</v>
      </c>
      <c r="D20" s="629"/>
      <c r="E20" s="284" t="s">
        <v>292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101.125</v>
      </c>
      <c r="D21" s="629"/>
      <c r="E21" s="284" t="s">
        <v>293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101.375</v>
      </c>
      <c r="D22" s="629"/>
      <c r="E22" s="284" t="s">
        <v>294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101.625</v>
      </c>
      <c r="D23" s="629"/>
      <c r="E23" s="284" t="s">
        <v>295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101.875</v>
      </c>
      <c r="D24" s="629"/>
      <c r="E24" s="284" t="s">
        <v>296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297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102.125</v>
      </c>
      <c r="D25" s="629"/>
      <c r="E25" s="284" t="s">
        <v>298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102.375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102.625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299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102.875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300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103.125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301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103.375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302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103.625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303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103.875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304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104.125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305</v>
      </c>
      <c r="O33" s="323"/>
      <c r="P33" s="323"/>
      <c r="Q33" s="323"/>
      <c r="R33" s="324"/>
    </row>
    <row r="34" spans="2:18" x14ac:dyDescent="0.3">
      <c r="B34" s="628">
        <f>'Flex SP 2nd Liens Pricer'!A33</f>
        <v>12.125</v>
      </c>
      <c r="C34" s="273">
        <f>'Flex SP 2nd Liens Pricer'!H33</f>
        <v>104.375</v>
      </c>
      <c r="E34" s="659"/>
      <c r="F34" s="660"/>
      <c r="G34" s="661"/>
      <c r="H34" s="661"/>
      <c r="I34" s="661"/>
      <c r="J34" s="661"/>
      <c r="K34" s="661"/>
      <c r="L34" s="662"/>
      <c r="N34" s="667" t="s">
        <v>306</v>
      </c>
      <c r="O34" s="323"/>
      <c r="P34" s="323"/>
      <c r="Q34" s="323"/>
      <c r="R34" s="324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104.625</v>
      </c>
      <c r="E35" s="668"/>
      <c r="F35" s="669"/>
      <c r="G35" s="669"/>
      <c r="H35" s="669"/>
      <c r="I35" s="669"/>
      <c r="J35" s="669"/>
      <c r="K35" s="669"/>
      <c r="L35" s="670"/>
      <c r="N35" s="667" t="s">
        <v>307</v>
      </c>
      <c r="O35" s="323"/>
      <c r="P35" s="323"/>
      <c r="Q35" s="323"/>
      <c r="R35" s="324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104.875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308</v>
      </c>
      <c r="O36" s="323"/>
      <c r="P36" s="323"/>
      <c r="Q36" s="323"/>
      <c r="R36" s="324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105.125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309</v>
      </c>
      <c r="O37" s="323"/>
      <c r="P37" s="323"/>
      <c r="Q37" s="323"/>
      <c r="R37" s="324"/>
    </row>
    <row r="38" spans="2:18" x14ac:dyDescent="0.3">
      <c r="B38" s="628">
        <f>'Flex SP 2nd Liens Pricer'!A37</f>
        <v>12.625</v>
      </c>
      <c r="C38" s="273">
        <f>'Flex SP 2nd Liens Pricer'!H37</f>
        <v>105.375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310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105.625</v>
      </c>
      <c r="E39" s="668" t="s">
        <v>311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105.875</v>
      </c>
      <c r="E40" s="668" t="s">
        <v>312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106.125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3"/>
      <c r="P41" s="323"/>
      <c r="Q41" s="323"/>
      <c r="R41" s="324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106.375</v>
      </c>
      <c r="D42" s="675" t="s">
        <v>313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106.625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314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106.875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107.125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107.375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107.625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107.875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108.125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108.375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108.625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315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253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E7C3-A3C8-485F-951A-56FA38AF275A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280</v>
      </c>
      <c r="C5" s="212" t="s">
        <v>18</v>
      </c>
      <c r="D5"/>
      <c r="E5" s="210" t="s">
        <v>280</v>
      </c>
      <c r="F5" s="212" t="s">
        <v>18</v>
      </c>
      <c r="H5" s="210" t="s">
        <v>280</v>
      </c>
      <c r="I5" s="212" t="s">
        <v>18</v>
      </c>
      <c r="K5" s="210" t="s">
        <v>280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1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1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1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1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1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1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1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1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1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1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1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1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1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1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1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1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1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1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1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1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1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1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1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1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1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1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1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1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1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1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1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1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1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1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1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1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1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1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1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1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1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1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1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1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1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F18F-EEDD-441B-98C6-B777CB020FD0}">
  <sheetPr published="0" codeName="Sheet9">
    <tabColor rgb="FF7030A0"/>
  </sheetPr>
  <dimension ref="A1:U32"/>
  <sheetViews>
    <sheetView workbookViewId="0">
      <selection activeCell="G20" sqref="G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8" t="s">
        <v>316</v>
      </c>
      <c r="B1" s="699">
        <v>45307</v>
      </c>
      <c r="C1" s="700" t="str">
        <f>TEXT(B1,"YYYYMMDD")</f>
        <v>20240116</v>
      </c>
      <c r="S1" s="701" t="s">
        <v>317</v>
      </c>
      <c r="T1" s="701"/>
      <c r="U1" s="701"/>
    </row>
    <row r="2" spans="1:21" x14ac:dyDescent="0.25">
      <c r="A2" s="698" t="s">
        <v>318</v>
      </c>
      <c r="B2" s="698" t="s">
        <v>319</v>
      </c>
      <c r="C2" s="700" t="str">
        <f>"v"&amp;B2</f>
        <v>vA</v>
      </c>
      <c r="S2" s="701"/>
      <c r="T2" s="701"/>
      <c r="U2" s="701"/>
    </row>
    <row r="3" spans="1:21" x14ac:dyDescent="0.25">
      <c r="A3" s="698" t="s">
        <v>320</v>
      </c>
      <c r="B3" s="698">
        <v>5.34</v>
      </c>
      <c r="C3" s="702" t="s">
        <v>321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3" t="s">
        <v>322</v>
      </c>
      <c r="C5" s="703"/>
      <c r="D5" s="703"/>
      <c r="E5" s="199" t="s">
        <v>323</v>
      </c>
      <c r="F5" s="199"/>
      <c r="G5" s="199"/>
      <c r="H5" s="703" t="s">
        <v>208</v>
      </c>
      <c r="I5" s="703"/>
      <c r="J5" s="703"/>
      <c r="K5" s="199" t="s">
        <v>324</v>
      </c>
      <c r="L5" s="199"/>
      <c r="M5" s="199"/>
    </row>
    <row r="6" spans="1:21" s="707" customFormat="1" x14ac:dyDescent="0.25">
      <c r="A6" s="704" t="s">
        <v>196</v>
      </c>
      <c r="B6" s="704" t="s">
        <v>154</v>
      </c>
      <c r="C6" s="704" t="s">
        <v>325</v>
      </c>
      <c r="D6" s="704" t="s">
        <v>326</v>
      </c>
      <c r="E6" s="705" t="s">
        <v>154</v>
      </c>
      <c r="F6" s="704" t="s">
        <v>325</v>
      </c>
      <c r="G6" s="704" t="s">
        <v>326</v>
      </c>
      <c r="H6" s="704" t="s">
        <v>154</v>
      </c>
      <c r="I6" s="704" t="s">
        <v>325</v>
      </c>
      <c r="J6" s="704" t="s">
        <v>326</v>
      </c>
      <c r="K6" s="704" t="s">
        <v>154</v>
      </c>
      <c r="L6" s="704" t="s">
        <v>325</v>
      </c>
      <c r="M6" s="704" t="s">
        <v>326</v>
      </c>
      <c r="N6" s="706" t="s">
        <v>327</v>
      </c>
      <c r="O6" s="706"/>
      <c r="P6" s="706"/>
      <c r="Q6" s="706"/>
    </row>
    <row r="7" spans="1:21" x14ac:dyDescent="0.25">
      <c r="A7" s="708">
        <v>45293</v>
      </c>
      <c r="B7" s="709"/>
      <c r="C7">
        <v>-0.125</v>
      </c>
      <c r="E7" s="709"/>
      <c r="F7">
        <v>-0.125</v>
      </c>
      <c r="H7" s="709"/>
      <c r="I7">
        <v>-0.125</v>
      </c>
      <c r="K7" s="709"/>
      <c r="N7" s="710" t="s">
        <v>328</v>
      </c>
      <c r="O7" s="200"/>
      <c r="P7" s="200"/>
      <c r="Q7" s="200"/>
    </row>
    <row r="8" spans="1:21" x14ac:dyDescent="0.25">
      <c r="A8" s="708">
        <v>45294</v>
      </c>
      <c r="B8" s="709"/>
      <c r="E8" s="709"/>
      <c r="H8" s="709"/>
      <c r="I8" s="711">
        <v>-0.25</v>
      </c>
      <c r="K8" s="709"/>
      <c r="N8" s="710" t="s">
        <v>329</v>
      </c>
      <c r="O8" s="200"/>
      <c r="P8" s="200"/>
      <c r="Q8" s="200"/>
    </row>
    <row r="9" spans="1:21" x14ac:dyDescent="0.25">
      <c r="A9" s="708">
        <v>45295</v>
      </c>
      <c r="B9" s="709" t="s">
        <v>330</v>
      </c>
      <c r="E9" s="709" t="s">
        <v>330</v>
      </c>
      <c r="H9" s="709" t="s">
        <v>330</v>
      </c>
      <c r="K9" s="709"/>
      <c r="N9" s="710" t="s">
        <v>331</v>
      </c>
      <c r="O9" s="200"/>
      <c r="P9" s="200"/>
      <c r="Q9" s="200"/>
    </row>
    <row r="10" spans="1:21" x14ac:dyDescent="0.25">
      <c r="A10" s="708">
        <v>45296</v>
      </c>
      <c r="B10" s="709"/>
      <c r="C10">
        <v>-0.125</v>
      </c>
      <c r="E10" s="709"/>
      <c r="F10">
        <v>-0.125</v>
      </c>
      <c r="H10" s="709"/>
      <c r="I10">
        <v>-0.125</v>
      </c>
      <c r="K10" s="709"/>
      <c r="N10" s="709" t="s">
        <v>332</v>
      </c>
    </row>
    <row r="11" spans="1:21" x14ac:dyDescent="0.25">
      <c r="A11" s="708">
        <v>45299</v>
      </c>
      <c r="B11" s="709"/>
      <c r="E11" s="709"/>
      <c r="H11" s="709"/>
      <c r="K11" s="709"/>
      <c r="N11" s="710" t="s">
        <v>333</v>
      </c>
      <c r="O11" s="200"/>
      <c r="P11" s="200"/>
      <c r="Q11" s="200"/>
    </row>
    <row r="12" spans="1:21" x14ac:dyDescent="0.25">
      <c r="A12" s="708">
        <v>45300</v>
      </c>
      <c r="B12" s="709"/>
      <c r="C12" s="712"/>
      <c r="E12" s="709"/>
      <c r="F12" s="712"/>
      <c r="H12" s="709"/>
      <c r="K12" s="709"/>
      <c r="N12" s="710" t="s">
        <v>334</v>
      </c>
      <c r="O12" s="200"/>
      <c r="P12" s="200"/>
      <c r="Q12" s="200"/>
    </row>
    <row r="13" spans="1:21" x14ac:dyDescent="0.25">
      <c r="A13" s="708">
        <v>45301</v>
      </c>
      <c r="B13" s="709"/>
      <c r="C13">
        <v>0.25</v>
      </c>
      <c r="E13" s="709"/>
      <c r="F13">
        <v>0.25</v>
      </c>
      <c r="H13" s="709"/>
      <c r="I13">
        <v>0.25</v>
      </c>
      <c r="K13" s="709"/>
      <c r="N13" s="710" t="s">
        <v>335</v>
      </c>
      <c r="O13" s="200"/>
      <c r="P13" s="200"/>
      <c r="Q13" s="200"/>
    </row>
    <row r="14" spans="1:21" x14ac:dyDescent="0.25">
      <c r="A14" s="708">
        <v>45302</v>
      </c>
      <c r="B14" s="709"/>
      <c r="C14">
        <v>0.125</v>
      </c>
      <c r="E14" s="709"/>
      <c r="F14">
        <v>0.125</v>
      </c>
      <c r="H14" s="709"/>
      <c r="I14">
        <v>0.125</v>
      </c>
      <c r="K14" s="709"/>
      <c r="N14" s="710" t="s">
        <v>336</v>
      </c>
      <c r="O14" s="200"/>
      <c r="P14" s="200"/>
      <c r="Q14" s="200"/>
    </row>
    <row r="15" spans="1:21" x14ac:dyDescent="0.25">
      <c r="A15" s="708">
        <v>45303</v>
      </c>
      <c r="B15" s="709"/>
      <c r="C15">
        <v>0.125</v>
      </c>
      <c r="E15" s="709"/>
      <c r="F15">
        <v>0.125</v>
      </c>
      <c r="H15" s="709"/>
      <c r="I15">
        <v>0.125</v>
      </c>
      <c r="K15" s="709"/>
      <c r="L15">
        <v>-0.25</v>
      </c>
      <c r="N15" s="710" t="s">
        <v>337</v>
      </c>
      <c r="O15" s="200"/>
      <c r="P15" s="200"/>
      <c r="Q15" s="200"/>
    </row>
    <row r="16" spans="1:21" x14ac:dyDescent="0.25">
      <c r="A16" s="708">
        <v>45306</v>
      </c>
      <c r="B16" s="709"/>
      <c r="E16" s="709"/>
      <c r="H16" s="709"/>
      <c r="J16" t="s">
        <v>338</v>
      </c>
      <c r="K16" s="709"/>
      <c r="N16" s="710" t="s">
        <v>339</v>
      </c>
      <c r="O16" s="200"/>
      <c r="P16" s="200"/>
      <c r="Q16" s="200"/>
    </row>
    <row r="17" spans="1:17" x14ac:dyDescent="0.25">
      <c r="A17" s="708">
        <v>45307</v>
      </c>
      <c r="B17" s="709"/>
      <c r="C17">
        <v>-0.125</v>
      </c>
      <c r="E17" s="709"/>
      <c r="F17">
        <v>-0.125</v>
      </c>
      <c r="H17" s="709"/>
      <c r="I17">
        <v>-0.125</v>
      </c>
      <c r="K17" s="709"/>
      <c r="N17" s="710" t="s">
        <v>340</v>
      </c>
      <c r="O17" s="200"/>
      <c r="P17" s="200"/>
      <c r="Q17" s="200"/>
    </row>
    <row r="18" spans="1:17" x14ac:dyDescent="0.25">
      <c r="A18" s="708"/>
      <c r="B18" s="709"/>
      <c r="E18" s="709"/>
      <c r="H18" s="709"/>
      <c r="K18" s="709"/>
      <c r="N18" s="709"/>
    </row>
    <row r="19" spans="1:17" x14ac:dyDescent="0.25">
      <c r="A19" s="708"/>
      <c r="B19" s="709"/>
      <c r="E19" s="709"/>
      <c r="H19" s="709"/>
      <c r="K19" s="709"/>
      <c r="N19" s="709"/>
    </row>
    <row r="20" spans="1:17" x14ac:dyDescent="0.25">
      <c r="A20" s="708"/>
      <c r="B20" s="709"/>
      <c r="E20" s="709"/>
      <c r="H20" s="709"/>
      <c r="K20" s="709"/>
      <c r="N20" s="713"/>
    </row>
    <row r="21" spans="1:17" x14ac:dyDescent="0.25">
      <c r="A21" s="708"/>
      <c r="B21" s="709"/>
      <c r="E21" s="709"/>
      <c r="H21" s="709"/>
      <c r="K21" s="709"/>
      <c r="N21" s="713"/>
    </row>
    <row r="22" spans="1:17" x14ac:dyDescent="0.25">
      <c r="A22" s="708"/>
      <c r="B22" s="709"/>
      <c r="E22" s="709"/>
      <c r="H22" s="709"/>
      <c r="K22" s="709"/>
      <c r="N22" s="713"/>
    </row>
    <row r="23" spans="1:17" x14ac:dyDescent="0.25">
      <c r="A23" s="708"/>
      <c r="B23" s="709"/>
      <c r="E23" s="709"/>
      <c r="H23" s="709"/>
      <c r="K23" s="709"/>
      <c r="N23" s="709"/>
    </row>
    <row r="24" spans="1:17" x14ac:dyDescent="0.25">
      <c r="A24" s="708"/>
      <c r="B24" s="709"/>
      <c r="E24" s="709"/>
      <c r="H24" s="709"/>
      <c r="K24" s="709"/>
      <c r="N24" s="709"/>
    </row>
    <row r="25" spans="1:17" x14ac:dyDescent="0.25">
      <c r="A25" s="708"/>
      <c r="B25" s="709"/>
      <c r="E25" s="709"/>
      <c r="H25" s="709"/>
      <c r="K25" s="709"/>
      <c r="N25" s="709"/>
    </row>
    <row r="26" spans="1:17" x14ac:dyDescent="0.25">
      <c r="A26" s="708"/>
      <c r="B26" s="709"/>
      <c r="E26" s="709"/>
      <c r="H26" s="709"/>
      <c r="K26" s="709"/>
      <c r="N26" s="713"/>
    </row>
    <row r="27" spans="1:17" x14ac:dyDescent="0.25">
      <c r="A27" s="708"/>
      <c r="B27" s="709"/>
      <c r="E27" s="709"/>
      <c r="H27" s="709"/>
      <c r="K27" s="709"/>
      <c r="N27" s="709"/>
    </row>
    <row r="28" spans="1:17" x14ac:dyDescent="0.25">
      <c r="A28" s="708"/>
      <c r="B28" s="709"/>
      <c r="D28" s="714"/>
      <c r="E28" s="709"/>
      <c r="G28" s="714"/>
      <c r="H28" s="709"/>
      <c r="J28" s="714"/>
      <c r="K28" s="709"/>
      <c r="M28" s="714"/>
      <c r="N28" s="709"/>
    </row>
    <row r="29" spans="1:17" x14ac:dyDescent="0.25">
      <c r="A29" s="708"/>
      <c r="B29" s="709"/>
      <c r="K29" s="709"/>
      <c r="N29" s="709"/>
    </row>
    <row r="30" spans="1:17" x14ac:dyDescent="0.25">
      <c r="A30" s="708"/>
      <c r="B30" s="709"/>
      <c r="E30" s="709"/>
      <c r="H30" s="709"/>
      <c r="K30" s="709"/>
      <c r="N30" s="709"/>
    </row>
    <row r="31" spans="1:17" x14ac:dyDescent="0.25">
      <c r="A31" s="708"/>
      <c r="B31" s="709"/>
      <c r="E31" s="709"/>
      <c r="H31" s="709"/>
      <c r="K31" s="709"/>
      <c r="N31" s="709"/>
    </row>
    <row r="32" spans="1:17" x14ac:dyDescent="0.25">
      <c r="A32" s="708"/>
    </row>
  </sheetData>
  <mergeCells count="17"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10264F4D-A3A4-44C5-B06C-68D0A98EB5E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2024-01-16T14:51:31Z</dcterms:created>
  <dcterms:modified xsi:type="dcterms:W3CDTF">2024-01-16T14:51:32Z</dcterms:modified>
</cp:coreProperties>
</file>