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ublishedRSPDFs\20240118vA\"/>
    </mc:Choice>
  </mc:AlternateContent>
  <xr:revisionPtr revIDLastSave="0" documentId="8_{12C76D71-6813-4598-BA46-329B92A52EE2}" xr6:coauthVersionLast="47" xr6:coauthVersionMax="47" xr10:uidLastSave="{00000000-0000-0000-0000-000000000000}"/>
  <bookViews>
    <workbookView xWindow="-120" yWindow="-120" windowWidth="29040" windowHeight="15840" xr2:uid="{C6C6426D-C789-4542-96D3-26EB3A95E483}"/>
  </bookViews>
  <sheets>
    <sheet name="Flex Supreme" sheetId="1" r:id="rId1"/>
    <sheet name="Flex Supreme Pricer" sheetId="2" r:id="rId2"/>
    <sheet name="Flex Select Prime" sheetId="3" r:id="rId3"/>
    <sheet name="Flex Select Prime Pricer" sheetId="4" r:id="rId4"/>
    <sheet name="Flex Select Prime DSCR_MU" sheetId="5" r:id="rId5"/>
    <sheet name="Flex SP DSCR_MU Pricer" sheetId="6" r:id="rId6"/>
    <sheet name="Flex Select Prime 2nd Liens" sheetId="7" r:id="rId7"/>
    <sheet name="Flex SP 2nd Liens Pricer" sheetId="8" r:id="rId8"/>
    <sheet name="Control" sheetId="9" state="veryHidden" r:id="rId9"/>
  </sheets>
  <externalReferences>
    <externalReference r:id="rId10"/>
  </externalReferences>
  <definedNames>
    <definedName name="bb_Q0FCMjY4M0FEQTU4NDYxM0" hidden="1">#REF!</definedName>
    <definedName name="InvestorAccessPending" hidden="1">#REF!</definedName>
    <definedName name="_xlnm.Print_Area" localSheetId="2">'Flex Select Prime'!$A$1:$Y$61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" i="9" l="1"/>
  <c r="C1" i="9"/>
  <c r="H50" i="8"/>
  <c r="H49" i="8"/>
  <c r="K49" i="8" s="1"/>
  <c r="H48" i="8"/>
  <c r="K48" i="8" s="1"/>
  <c r="H47" i="8"/>
  <c r="K47" i="8" s="1"/>
  <c r="H46" i="8"/>
  <c r="H45" i="8"/>
  <c r="K45" i="8" s="1"/>
  <c r="H44" i="8"/>
  <c r="H43" i="8"/>
  <c r="K43" i="8" s="1"/>
  <c r="H42" i="8"/>
  <c r="K42" i="8" s="1"/>
  <c r="H41" i="8"/>
  <c r="K41" i="8" s="1"/>
  <c r="H40" i="8"/>
  <c r="K40" i="8" s="1"/>
  <c r="H39" i="8"/>
  <c r="H38" i="8"/>
  <c r="H37" i="8"/>
  <c r="K37" i="8" s="1"/>
  <c r="H36" i="8"/>
  <c r="H35" i="8"/>
  <c r="K35" i="8" s="1"/>
  <c r="H34" i="8"/>
  <c r="K34" i="8" s="1"/>
  <c r="H33" i="8"/>
  <c r="K33" i="8" s="1"/>
  <c r="H32" i="8"/>
  <c r="H31" i="8"/>
  <c r="H30" i="8"/>
  <c r="H29" i="8"/>
  <c r="K29" i="8" s="1"/>
  <c r="H28" i="8"/>
  <c r="H27" i="8"/>
  <c r="K27" i="8" s="1"/>
  <c r="H26" i="8"/>
  <c r="K26" i="8" s="1"/>
  <c r="H25" i="8"/>
  <c r="K25" i="8" s="1"/>
  <c r="H24" i="8"/>
  <c r="H23" i="8"/>
  <c r="H22" i="8"/>
  <c r="H21" i="8"/>
  <c r="K21" i="8" s="1"/>
  <c r="H20" i="8"/>
  <c r="H19" i="8"/>
  <c r="K20" i="8" s="1"/>
  <c r="H18" i="8"/>
  <c r="K18" i="8" s="1"/>
  <c r="H17" i="8"/>
  <c r="K17" i="8" s="1"/>
  <c r="H16" i="8"/>
  <c r="K16" i="8" s="1"/>
  <c r="H15" i="8"/>
  <c r="H14" i="8"/>
  <c r="H13" i="8"/>
  <c r="K13" i="8" s="1"/>
  <c r="H12" i="8"/>
  <c r="H11" i="8"/>
  <c r="K11" i="8" s="1"/>
  <c r="H10" i="8"/>
  <c r="K10" i="8" s="1"/>
  <c r="H9" i="8"/>
  <c r="K9" i="8" s="1"/>
  <c r="H8" i="8"/>
  <c r="K8" i="8" s="1"/>
  <c r="H7" i="8"/>
  <c r="H6" i="8"/>
  <c r="C51" i="7"/>
  <c r="B51" i="7"/>
  <c r="C50" i="7"/>
  <c r="B50" i="7"/>
  <c r="C49" i="7"/>
  <c r="B49" i="7"/>
  <c r="C48" i="7"/>
  <c r="B48" i="7"/>
  <c r="C47" i="7"/>
  <c r="B47" i="7"/>
  <c r="B46" i="7"/>
  <c r="C45" i="7"/>
  <c r="B45" i="7"/>
  <c r="B44" i="7"/>
  <c r="C43" i="7"/>
  <c r="B43" i="7"/>
  <c r="C42" i="7"/>
  <c r="B42" i="7"/>
  <c r="C41" i="7"/>
  <c r="B41" i="7"/>
  <c r="C40" i="7"/>
  <c r="B40" i="7"/>
  <c r="C39" i="7"/>
  <c r="B39" i="7"/>
  <c r="B38" i="7"/>
  <c r="C37" i="7"/>
  <c r="B37" i="7"/>
  <c r="B36" i="7"/>
  <c r="C35" i="7"/>
  <c r="B35" i="7"/>
  <c r="C34" i="7"/>
  <c r="B34" i="7"/>
  <c r="C33" i="7"/>
  <c r="B33" i="7"/>
  <c r="C32" i="7"/>
  <c r="B32" i="7"/>
  <c r="C31" i="7"/>
  <c r="B31" i="7"/>
  <c r="B30" i="7"/>
  <c r="C29" i="7"/>
  <c r="B29" i="7"/>
  <c r="B28" i="7"/>
  <c r="C27" i="7"/>
  <c r="B27" i="7"/>
  <c r="C26" i="7"/>
  <c r="B26" i="7"/>
  <c r="C25" i="7"/>
  <c r="B25" i="7"/>
  <c r="C24" i="7"/>
  <c r="B24" i="7"/>
  <c r="C23" i="7"/>
  <c r="B23" i="7"/>
  <c r="B22" i="7"/>
  <c r="C21" i="7"/>
  <c r="B21" i="7"/>
  <c r="B20" i="7"/>
  <c r="C19" i="7"/>
  <c r="B19" i="7"/>
  <c r="C18" i="7"/>
  <c r="B18" i="7"/>
  <c r="C17" i="7"/>
  <c r="B17" i="7"/>
  <c r="C16" i="7"/>
  <c r="B16" i="7"/>
  <c r="C15" i="7"/>
  <c r="B15" i="7"/>
  <c r="B14" i="7"/>
  <c r="C13" i="7"/>
  <c r="B13" i="7"/>
  <c r="B12" i="7"/>
  <c r="C11" i="7"/>
  <c r="B11" i="7"/>
  <c r="C10" i="7"/>
  <c r="B10" i="7"/>
  <c r="C9" i="7"/>
  <c r="B9" i="7"/>
  <c r="C8" i="7"/>
  <c r="B8" i="7"/>
  <c r="C7" i="7"/>
  <c r="B7" i="7"/>
  <c r="C4" i="7"/>
  <c r="I42" i="6"/>
  <c r="M42" i="6" s="1"/>
  <c r="H42" i="6"/>
  <c r="L42" i="6" s="1"/>
  <c r="I41" i="6"/>
  <c r="H41" i="6"/>
  <c r="J41" i="6" s="1"/>
  <c r="I40" i="6"/>
  <c r="M40" i="6" s="1"/>
  <c r="H40" i="6"/>
  <c r="J39" i="6"/>
  <c r="I39" i="6"/>
  <c r="H39" i="6"/>
  <c r="L39" i="6" s="1"/>
  <c r="I38" i="6"/>
  <c r="M39" i="6" s="1"/>
  <c r="H38" i="6"/>
  <c r="I37" i="6"/>
  <c r="H37" i="6"/>
  <c r="L37" i="6" s="1"/>
  <c r="I36" i="6"/>
  <c r="H36" i="6"/>
  <c r="I35" i="6"/>
  <c r="H35" i="6"/>
  <c r="I34" i="6"/>
  <c r="H34" i="6"/>
  <c r="I33" i="6"/>
  <c r="M33" i="6" s="1"/>
  <c r="H33" i="6"/>
  <c r="L34" i="6" s="1"/>
  <c r="I32" i="6"/>
  <c r="D33" i="5" s="1"/>
  <c r="H32" i="6"/>
  <c r="J31" i="6"/>
  <c r="I31" i="6"/>
  <c r="H31" i="6"/>
  <c r="I30" i="6"/>
  <c r="M31" i="6" s="1"/>
  <c r="H30" i="6"/>
  <c r="L30" i="6" s="1"/>
  <c r="I29" i="6"/>
  <c r="J29" i="6" s="1"/>
  <c r="H29" i="6"/>
  <c r="L29" i="6" s="1"/>
  <c r="I28" i="6"/>
  <c r="J28" i="6" s="1"/>
  <c r="H28" i="6"/>
  <c r="I27" i="6"/>
  <c r="H27" i="6"/>
  <c r="I26" i="6"/>
  <c r="M26" i="6" s="1"/>
  <c r="H26" i="6"/>
  <c r="J25" i="6"/>
  <c r="I25" i="6"/>
  <c r="M25" i="6" s="1"/>
  <c r="H25" i="6"/>
  <c r="L26" i="6" s="1"/>
  <c r="I24" i="6"/>
  <c r="H24" i="6"/>
  <c r="I23" i="6"/>
  <c r="M24" i="6" s="1"/>
  <c r="H23" i="6"/>
  <c r="L23" i="6" s="1"/>
  <c r="I22" i="6"/>
  <c r="H22" i="6"/>
  <c r="L22" i="6" s="1"/>
  <c r="J21" i="6"/>
  <c r="I21" i="6"/>
  <c r="H21" i="6"/>
  <c r="I20" i="6"/>
  <c r="H20" i="6"/>
  <c r="I19" i="6"/>
  <c r="M19" i="6" s="1"/>
  <c r="H19" i="6"/>
  <c r="C20" i="5" s="1"/>
  <c r="I18" i="6"/>
  <c r="M18" i="6" s="1"/>
  <c r="H18" i="6"/>
  <c r="C19" i="5" s="1"/>
  <c r="I17" i="6"/>
  <c r="H17" i="6"/>
  <c r="I16" i="6"/>
  <c r="M16" i="6" s="1"/>
  <c r="H16" i="6"/>
  <c r="L17" i="6" s="1"/>
  <c r="J15" i="6"/>
  <c r="I15" i="6"/>
  <c r="H15" i="6"/>
  <c r="L15" i="6" s="1"/>
  <c r="I14" i="6"/>
  <c r="H14" i="6"/>
  <c r="I13" i="6"/>
  <c r="D14" i="5" s="1"/>
  <c r="H13" i="6"/>
  <c r="L13" i="6" s="1"/>
  <c r="I12" i="6"/>
  <c r="J12" i="6" s="1"/>
  <c r="H12" i="6"/>
  <c r="I11" i="6"/>
  <c r="H11" i="6"/>
  <c r="I10" i="6"/>
  <c r="H10" i="6"/>
  <c r="J9" i="6"/>
  <c r="I9" i="6"/>
  <c r="M9" i="6" s="1"/>
  <c r="H9" i="6"/>
  <c r="L10" i="6" s="1"/>
  <c r="I8" i="6"/>
  <c r="M8" i="6" s="1"/>
  <c r="H8" i="6"/>
  <c r="I7" i="6"/>
  <c r="H7" i="6"/>
  <c r="L7" i="6" s="1"/>
  <c r="I6" i="6"/>
  <c r="M7" i="6" s="1"/>
  <c r="H6" i="6"/>
  <c r="J6" i="6" s="1"/>
  <c r="B3" i="6"/>
  <c r="P54" i="5"/>
  <c r="D43" i="5"/>
  <c r="C43" i="5"/>
  <c r="B43" i="5"/>
  <c r="D42" i="5"/>
  <c r="C42" i="5"/>
  <c r="B42" i="5"/>
  <c r="C41" i="5"/>
  <c r="B41" i="5"/>
  <c r="D40" i="5"/>
  <c r="C40" i="5"/>
  <c r="B40" i="5"/>
  <c r="D39" i="5"/>
  <c r="C39" i="5"/>
  <c r="B39" i="5"/>
  <c r="D38" i="5"/>
  <c r="B38" i="5"/>
  <c r="D37" i="5"/>
  <c r="C37" i="5"/>
  <c r="B37" i="5"/>
  <c r="D36" i="5"/>
  <c r="C36" i="5"/>
  <c r="B36" i="5"/>
  <c r="D35" i="5"/>
  <c r="C35" i="5"/>
  <c r="B35" i="5"/>
  <c r="D34" i="5"/>
  <c r="C34" i="5"/>
  <c r="B34" i="5"/>
  <c r="C33" i="5"/>
  <c r="B33" i="5"/>
  <c r="D32" i="5"/>
  <c r="C32" i="5"/>
  <c r="B32" i="5"/>
  <c r="D31" i="5"/>
  <c r="B31" i="5"/>
  <c r="C30" i="5"/>
  <c r="B30" i="5"/>
  <c r="D29" i="5"/>
  <c r="C29" i="5"/>
  <c r="B29" i="5"/>
  <c r="D28" i="5"/>
  <c r="C28" i="5"/>
  <c r="B28" i="5"/>
  <c r="C27" i="5"/>
  <c r="B27" i="5"/>
  <c r="D26" i="5"/>
  <c r="C26" i="5"/>
  <c r="B26" i="5"/>
  <c r="D25" i="5"/>
  <c r="C25" i="5"/>
  <c r="B25" i="5"/>
  <c r="C24" i="5"/>
  <c r="B24" i="5"/>
  <c r="C23" i="5"/>
  <c r="B23" i="5"/>
  <c r="D22" i="5"/>
  <c r="C22" i="5"/>
  <c r="B22" i="5"/>
  <c r="D21" i="5"/>
  <c r="C21" i="5"/>
  <c r="B21" i="5"/>
  <c r="D20" i="5"/>
  <c r="B20" i="5"/>
  <c r="D19" i="5"/>
  <c r="B19" i="5"/>
  <c r="D18" i="5"/>
  <c r="C18" i="5"/>
  <c r="B18" i="5"/>
  <c r="C17" i="5"/>
  <c r="B17" i="5"/>
  <c r="D16" i="5"/>
  <c r="B16" i="5"/>
  <c r="D15" i="5"/>
  <c r="C15" i="5"/>
  <c r="B15" i="5"/>
  <c r="C14" i="5"/>
  <c r="B14" i="5"/>
  <c r="C13" i="5"/>
  <c r="B13" i="5"/>
  <c r="D12" i="5"/>
  <c r="C12" i="5"/>
  <c r="B12" i="5"/>
  <c r="D11" i="5"/>
  <c r="C11" i="5"/>
  <c r="B11" i="5"/>
  <c r="D10" i="5"/>
  <c r="B10" i="5"/>
  <c r="D9" i="5"/>
  <c r="C9" i="5"/>
  <c r="B9" i="5"/>
  <c r="D8" i="5"/>
  <c r="B8" i="5"/>
  <c r="D7" i="5"/>
  <c r="C7" i="5"/>
  <c r="B7" i="5"/>
  <c r="D4" i="5"/>
  <c r="I44" i="4"/>
  <c r="H44" i="4"/>
  <c r="I43" i="4"/>
  <c r="M43" i="4" s="1"/>
  <c r="H43" i="4"/>
  <c r="C44" i="3" s="1"/>
  <c r="J42" i="4"/>
  <c r="I42" i="4"/>
  <c r="H42" i="4"/>
  <c r="C43" i="3" s="1"/>
  <c r="I41" i="4"/>
  <c r="H41" i="4"/>
  <c r="I40" i="4"/>
  <c r="H40" i="4"/>
  <c r="L40" i="4" s="1"/>
  <c r="I39" i="4"/>
  <c r="M39" i="4" s="1"/>
  <c r="H39" i="4"/>
  <c r="L39" i="4" s="1"/>
  <c r="I38" i="4"/>
  <c r="H38" i="4"/>
  <c r="I37" i="4"/>
  <c r="J37" i="4" s="1"/>
  <c r="H37" i="4"/>
  <c r="I36" i="4"/>
  <c r="H36" i="4"/>
  <c r="L36" i="4" s="1"/>
  <c r="I35" i="4"/>
  <c r="M35" i="4" s="1"/>
  <c r="H35" i="4"/>
  <c r="L35" i="4" s="1"/>
  <c r="J34" i="4"/>
  <c r="I34" i="4"/>
  <c r="M34" i="4" s="1"/>
  <c r="H34" i="4"/>
  <c r="I33" i="4"/>
  <c r="H33" i="4"/>
  <c r="L33" i="4" s="1"/>
  <c r="I32" i="4"/>
  <c r="M32" i="4" s="1"/>
  <c r="H32" i="4"/>
  <c r="L32" i="4" s="1"/>
  <c r="I31" i="4"/>
  <c r="H31" i="4"/>
  <c r="L31" i="4" s="1"/>
  <c r="I30" i="4"/>
  <c r="J30" i="4" s="1"/>
  <c r="H30" i="4"/>
  <c r="I29" i="4"/>
  <c r="H29" i="4"/>
  <c r="L29" i="4" s="1"/>
  <c r="I28" i="4"/>
  <c r="D29" i="3" s="1"/>
  <c r="H28" i="4"/>
  <c r="L28" i="4" s="1"/>
  <c r="I27" i="4"/>
  <c r="M27" i="4" s="1"/>
  <c r="H27" i="4"/>
  <c r="I26" i="4"/>
  <c r="H26" i="4"/>
  <c r="L26" i="4" s="1"/>
  <c r="I25" i="4"/>
  <c r="H25" i="4"/>
  <c r="C26" i="3" s="1"/>
  <c r="I24" i="4"/>
  <c r="H24" i="4"/>
  <c r="I23" i="4"/>
  <c r="M23" i="4" s="1"/>
  <c r="H23" i="4"/>
  <c r="I22" i="4"/>
  <c r="H22" i="4"/>
  <c r="L23" i="4" s="1"/>
  <c r="I21" i="4"/>
  <c r="M21" i="4" s="1"/>
  <c r="H21" i="4"/>
  <c r="L21" i="4" s="1"/>
  <c r="I20" i="4"/>
  <c r="H20" i="4"/>
  <c r="L20" i="4" s="1"/>
  <c r="J19" i="4"/>
  <c r="I19" i="4"/>
  <c r="H19" i="4"/>
  <c r="I18" i="4"/>
  <c r="D19" i="3" s="1"/>
  <c r="H18" i="4"/>
  <c r="L18" i="4" s="1"/>
  <c r="I17" i="4"/>
  <c r="H17" i="4"/>
  <c r="I16" i="4"/>
  <c r="M16" i="4" s="1"/>
  <c r="H16" i="4"/>
  <c r="I15" i="4"/>
  <c r="H15" i="4"/>
  <c r="C16" i="3" s="1"/>
  <c r="I14" i="4"/>
  <c r="M14" i="4" s="1"/>
  <c r="H14" i="4"/>
  <c r="J14" i="4" s="1"/>
  <c r="I13" i="4"/>
  <c r="H13" i="4"/>
  <c r="L13" i="4" s="1"/>
  <c r="I12" i="4"/>
  <c r="H12" i="4"/>
  <c r="I11" i="4"/>
  <c r="M12" i="4" s="1"/>
  <c r="H11" i="4"/>
  <c r="C12" i="3" s="1"/>
  <c r="J10" i="4"/>
  <c r="I10" i="4"/>
  <c r="H10" i="4"/>
  <c r="L10" i="4" s="1"/>
  <c r="I9" i="4"/>
  <c r="J9" i="4" s="1"/>
  <c r="H9" i="4"/>
  <c r="I8" i="4"/>
  <c r="H8" i="4"/>
  <c r="L9" i="4" s="1"/>
  <c r="I7" i="4"/>
  <c r="M7" i="4" s="1"/>
  <c r="H7" i="4"/>
  <c r="C8" i="3" s="1"/>
  <c r="I6" i="4"/>
  <c r="H6" i="4"/>
  <c r="B3" i="4"/>
  <c r="E56" i="3" s="1"/>
  <c r="D45" i="3"/>
  <c r="C45" i="3"/>
  <c r="B45" i="3"/>
  <c r="B44" i="3"/>
  <c r="D43" i="3"/>
  <c r="B43" i="3"/>
  <c r="D42" i="3"/>
  <c r="C42" i="3"/>
  <c r="B42" i="3"/>
  <c r="D41" i="3"/>
  <c r="B41" i="3"/>
  <c r="B40" i="3"/>
  <c r="D39" i="3"/>
  <c r="C39" i="3"/>
  <c r="B39" i="3"/>
  <c r="D38" i="3"/>
  <c r="C38" i="3"/>
  <c r="B38" i="3"/>
  <c r="D37" i="3"/>
  <c r="C37" i="3"/>
  <c r="B37" i="3"/>
  <c r="D36" i="3"/>
  <c r="C36" i="3"/>
  <c r="B36" i="3"/>
  <c r="D35" i="3"/>
  <c r="C35" i="3"/>
  <c r="B35" i="3"/>
  <c r="D34" i="3"/>
  <c r="B34" i="3"/>
  <c r="B33" i="3"/>
  <c r="D32" i="3"/>
  <c r="B32" i="3"/>
  <c r="D31" i="3"/>
  <c r="C31" i="3"/>
  <c r="B31" i="3"/>
  <c r="D30" i="3"/>
  <c r="B30" i="3"/>
  <c r="C29" i="3"/>
  <c r="B29" i="3"/>
  <c r="D28" i="3"/>
  <c r="C28" i="3"/>
  <c r="B28" i="3"/>
  <c r="D27" i="3"/>
  <c r="B27" i="3"/>
  <c r="D26" i="3"/>
  <c r="B26" i="3"/>
  <c r="D25" i="3"/>
  <c r="C25" i="3"/>
  <c r="B25" i="3"/>
  <c r="D24" i="3"/>
  <c r="C24" i="3"/>
  <c r="B24" i="3"/>
  <c r="D23" i="3"/>
  <c r="C23" i="3"/>
  <c r="B23" i="3"/>
  <c r="D22" i="3"/>
  <c r="B22" i="3"/>
  <c r="D21" i="3"/>
  <c r="C21" i="3"/>
  <c r="B21" i="3"/>
  <c r="D20" i="3"/>
  <c r="C20" i="3"/>
  <c r="B20" i="3"/>
  <c r="B19" i="3"/>
  <c r="D18" i="3"/>
  <c r="C18" i="3"/>
  <c r="B18" i="3"/>
  <c r="D17" i="3"/>
  <c r="C17" i="3"/>
  <c r="B17" i="3"/>
  <c r="D16" i="3"/>
  <c r="B16" i="3"/>
  <c r="D15" i="3"/>
  <c r="C15" i="3"/>
  <c r="B15" i="3"/>
  <c r="D14" i="3"/>
  <c r="B14" i="3"/>
  <c r="D13" i="3"/>
  <c r="C13" i="3"/>
  <c r="B13" i="3"/>
  <c r="D12" i="3"/>
  <c r="B12" i="3"/>
  <c r="D11" i="3"/>
  <c r="B11" i="3"/>
  <c r="D10" i="3"/>
  <c r="C10" i="3"/>
  <c r="B10" i="3"/>
  <c r="D9" i="3"/>
  <c r="B9" i="3"/>
  <c r="B8" i="3"/>
  <c r="D7" i="3"/>
  <c r="C7" i="3"/>
  <c r="B7" i="3"/>
  <c r="D4" i="3"/>
  <c r="L30" i="2"/>
  <c r="K30" i="2"/>
  <c r="J30" i="2"/>
  <c r="L29" i="2"/>
  <c r="T29" i="2" s="1"/>
  <c r="K29" i="2"/>
  <c r="D29" i="1" s="1"/>
  <c r="J29" i="2"/>
  <c r="R29" i="2" s="1"/>
  <c r="L28" i="2"/>
  <c r="T28" i="2" s="1"/>
  <c r="K28" i="2"/>
  <c r="S28" i="2" s="1"/>
  <c r="J28" i="2"/>
  <c r="L27" i="2"/>
  <c r="K27" i="2"/>
  <c r="J27" i="2"/>
  <c r="R27" i="2" s="1"/>
  <c r="L26" i="2"/>
  <c r="K26" i="2"/>
  <c r="S26" i="2" s="1"/>
  <c r="J26" i="2"/>
  <c r="R26" i="2" s="1"/>
  <c r="L25" i="2"/>
  <c r="T25" i="2" s="1"/>
  <c r="K25" i="2"/>
  <c r="J25" i="2"/>
  <c r="L24" i="2"/>
  <c r="K24" i="2"/>
  <c r="S24" i="2" s="1"/>
  <c r="J24" i="2"/>
  <c r="R24" i="2" s="1"/>
  <c r="L23" i="2"/>
  <c r="T23" i="2" s="1"/>
  <c r="K23" i="2"/>
  <c r="S23" i="2" s="1"/>
  <c r="J23" i="2"/>
  <c r="R23" i="2" s="1"/>
  <c r="L22" i="2"/>
  <c r="K22" i="2"/>
  <c r="J22" i="2"/>
  <c r="L21" i="2"/>
  <c r="T21" i="2" s="1"/>
  <c r="K21" i="2"/>
  <c r="S21" i="2" s="1"/>
  <c r="J21" i="2"/>
  <c r="R21" i="2" s="1"/>
  <c r="L20" i="2"/>
  <c r="T20" i="2" s="1"/>
  <c r="K20" i="2"/>
  <c r="S20" i="2" s="1"/>
  <c r="J20" i="2"/>
  <c r="L19" i="2"/>
  <c r="K19" i="2"/>
  <c r="J19" i="2"/>
  <c r="R19" i="2" s="1"/>
  <c r="L18" i="2"/>
  <c r="T18" i="2" s="1"/>
  <c r="K18" i="2"/>
  <c r="S18" i="2" s="1"/>
  <c r="J18" i="2"/>
  <c r="R18" i="2" s="1"/>
  <c r="L17" i="2"/>
  <c r="T17" i="2" s="1"/>
  <c r="K17" i="2"/>
  <c r="J17" i="2"/>
  <c r="L16" i="2"/>
  <c r="K16" i="2"/>
  <c r="S16" i="2" s="1"/>
  <c r="J16" i="2"/>
  <c r="R16" i="2" s="1"/>
  <c r="L15" i="2"/>
  <c r="T15" i="2" s="1"/>
  <c r="K15" i="2"/>
  <c r="S15" i="2" s="1"/>
  <c r="J15" i="2"/>
  <c r="R15" i="2" s="1"/>
  <c r="L14" i="2"/>
  <c r="K14" i="2"/>
  <c r="J14" i="2"/>
  <c r="L13" i="2"/>
  <c r="T13" i="2" s="1"/>
  <c r="K13" i="2"/>
  <c r="S13" i="2" s="1"/>
  <c r="J13" i="2"/>
  <c r="R13" i="2" s="1"/>
  <c r="L12" i="2"/>
  <c r="T12" i="2" s="1"/>
  <c r="K12" i="2"/>
  <c r="S12" i="2" s="1"/>
  <c r="J12" i="2"/>
  <c r="L11" i="2"/>
  <c r="K11" i="2"/>
  <c r="J11" i="2"/>
  <c r="R11" i="2" s="1"/>
  <c r="L10" i="2"/>
  <c r="T10" i="2" s="1"/>
  <c r="K10" i="2"/>
  <c r="S10" i="2" s="1"/>
  <c r="J10" i="2"/>
  <c r="R10" i="2" s="1"/>
  <c r="L9" i="2"/>
  <c r="T9" i="2" s="1"/>
  <c r="K9" i="2"/>
  <c r="J9" i="2"/>
  <c r="L8" i="2"/>
  <c r="K8" i="2"/>
  <c r="S8" i="2" s="1"/>
  <c r="J8" i="2"/>
  <c r="R8" i="2" s="1"/>
  <c r="L7" i="2"/>
  <c r="T7" i="2" s="1"/>
  <c r="K7" i="2"/>
  <c r="S7" i="2" s="1"/>
  <c r="J7" i="2"/>
  <c r="R7" i="2" s="1"/>
  <c r="L6" i="2"/>
  <c r="P6" i="2" s="1"/>
  <c r="K6" i="2"/>
  <c r="J6" i="2"/>
  <c r="E30" i="1"/>
  <c r="D30" i="1"/>
  <c r="C30" i="1"/>
  <c r="B30" i="1"/>
  <c r="B29" i="1"/>
  <c r="E28" i="1"/>
  <c r="D28" i="1"/>
  <c r="C28" i="1"/>
  <c r="B28" i="1"/>
  <c r="E27" i="1"/>
  <c r="D27" i="1"/>
  <c r="B27" i="1"/>
  <c r="E26" i="1"/>
  <c r="C26" i="1"/>
  <c r="B26" i="1"/>
  <c r="E25" i="1"/>
  <c r="D25" i="1"/>
  <c r="C25" i="1"/>
  <c r="B25" i="1"/>
  <c r="E24" i="1"/>
  <c r="C24" i="1"/>
  <c r="B24" i="1"/>
  <c r="D23" i="1"/>
  <c r="B23" i="1"/>
  <c r="E22" i="1"/>
  <c r="D22" i="1"/>
  <c r="C22" i="1"/>
  <c r="B22" i="1"/>
  <c r="B21" i="1"/>
  <c r="E20" i="1"/>
  <c r="D20" i="1"/>
  <c r="C20" i="1"/>
  <c r="B20" i="1"/>
  <c r="E19" i="1"/>
  <c r="D19" i="1"/>
  <c r="B19" i="1"/>
  <c r="E18" i="1"/>
  <c r="C18" i="1"/>
  <c r="B18" i="1"/>
  <c r="E17" i="1"/>
  <c r="D17" i="1"/>
  <c r="C17" i="1"/>
  <c r="B17" i="1"/>
  <c r="E16" i="1"/>
  <c r="C16" i="1"/>
  <c r="B16" i="1"/>
  <c r="D15" i="1"/>
  <c r="B15" i="1"/>
  <c r="E14" i="1"/>
  <c r="D14" i="1"/>
  <c r="C14" i="1"/>
  <c r="B14" i="1"/>
  <c r="B13" i="1"/>
  <c r="E12" i="1"/>
  <c r="D12" i="1"/>
  <c r="C12" i="1"/>
  <c r="B12" i="1"/>
  <c r="E11" i="1"/>
  <c r="D11" i="1"/>
  <c r="B11" i="1"/>
  <c r="E10" i="1"/>
  <c r="C10" i="1"/>
  <c r="B10" i="1"/>
  <c r="E9" i="1"/>
  <c r="D9" i="1"/>
  <c r="C9" i="1"/>
  <c r="B9" i="1"/>
  <c r="E8" i="1"/>
  <c r="C8" i="1"/>
  <c r="B8" i="1"/>
  <c r="D7" i="1"/>
  <c r="B7" i="1"/>
  <c r="E6" i="1"/>
  <c r="D6" i="1"/>
  <c r="C6" i="1"/>
  <c r="B6" i="1"/>
  <c r="C4" i="1"/>
  <c r="J18" i="4" l="1"/>
  <c r="T8" i="2"/>
  <c r="S11" i="2"/>
  <c r="R14" i="2"/>
  <c r="T16" i="2"/>
  <c r="S19" i="2"/>
  <c r="R22" i="2"/>
  <c r="T24" i="2"/>
  <c r="S27" i="2"/>
  <c r="R30" i="2"/>
  <c r="C32" i="3"/>
  <c r="C40" i="3"/>
  <c r="M8" i="4"/>
  <c r="J11" i="4"/>
  <c r="M15" i="4"/>
  <c r="L19" i="4"/>
  <c r="J22" i="4"/>
  <c r="M26" i="4"/>
  <c r="M29" i="4"/>
  <c r="J33" i="4"/>
  <c r="M36" i="4"/>
  <c r="M40" i="4"/>
  <c r="J43" i="4"/>
  <c r="C8" i="5"/>
  <c r="D13" i="5"/>
  <c r="C16" i="5"/>
  <c r="J13" i="6"/>
  <c r="L18" i="6"/>
  <c r="J20" i="6"/>
  <c r="J23" i="6"/>
  <c r="L27" i="6"/>
  <c r="J33" i="6"/>
  <c r="J37" i="6"/>
  <c r="K14" i="8"/>
  <c r="K22" i="8"/>
  <c r="K30" i="8"/>
  <c r="K38" i="8"/>
  <c r="K46" i="8"/>
  <c r="C7" i="1"/>
  <c r="C11" i="1"/>
  <c r="C13" i="1"/>
  <c r="C15" i="1"/>
  <c r="C19" i="1"/>
  <c r="C21" i="1"/>
  <c r="C23" i="1"/>
  <c r="C27" i="1"/>
  <c r="C29" i="1"/>
  <c r="O6" i="2"/>
  <c r="R9" i="2"/>
  <c r="T11" i="2"/>
  <c r="S14" i="2"/>
  <c r="R17" i="2"/>
  <c r="T19" i="2"/>
  <c r="S22" i="2"/>
  <c r="R25" i="2"/>
  <c r="T27" i="2"/>
  <c r="S30" i="2"/>
  <c r="D8" i="3"/>
  <c r="C11" i="3"/>
  <c r="C19" i="3"/>
  <c r="C27" i="3"/>
  <c r="D40" i="3"/>
  <c r="L12" i="4"/>
  <c r="L17" i="4"/>
  <c r="M20" i="4"/>
  <c r="J26" i="4"/>
  <c r="L37" i="4"/>
  <c r="L41" i="4"/>
  <c r="L44" i="4"/>
  <c r="D24" i="5"/>
  <c r="J7" i="6"/>
  <c r="M10" i="6"/>
  <c r="L14" i="6"/>
  <c r="M17" i="6"/>
  <c r="L21" i="6"/>
  <c r="L25" i="6"/>
  <c r="M27" i="6"/>
  <c r="L31" i="6"/>
  <c r="L38" i="6"/>
  <c r="M41" i="6"/>
  <c r="C12" i="7"/>
  <c r="C20" i="7"/>
  <c r="C28" i="7"/>
  <c r="C36" i="7"/>
  <c r="C44" i="7"/>
  <c r="K7" i="8"/>
  <c r="K15" i="8"/>
  <c r="K23" i="8"/>
  <c r="K31" i="8"/>
  <c r="K39" i="8"/>
  <c r="D13" i="1"/>
  <c r="D21" i="1"/>
  <c r="S9" i="2"/>
  <c r="R12" i="2"/>
  <c r="T14" i="2"/>
  <c r="S17" i="2"/>
  <c r="R20" i="2"/>
  <c r="T22" i="2"/>
  <c r="S25" i="2"/>
  <c r="R28" i="2"/>
  <c r="T30" i="2"/>
  <c r="C14" i="3"/>
  <c r="C22" i="3"/>
  <c r="C30" i="3"/>
  <c r="L27" i="4"/>
  <c r="M44" i="4"/>
  <c r="D27" i="5"/>
  <c r="C38" i="5"/>
  <c r="L12" i="6"/>
  <c r="M14" i="6"/>
  <c r="J17" i="6"/>
  <c r="M32" i="6"/>
  <c r="M34" i="6"/>
  <c r="K32" i="8"/>
  <c r="E15" i="1"/>
  <c r="E23" i="1"/>
  <c r="C9" i="3"/>
  <c r="C33" i="3"/>
  <c r="C41" i="3"/>
  <c r="L7" i="4"/>
  <c r="L25" i="4"/>
  <c r="D30" i="5"/>
  <c r="L8" i="6"/>
  <c r="M12" i="6"/>
  <c r="L36" i="6"/>
  <c r="E7" i="1"/>
  <c r="E13" i="1"/>
  <c r="E21" i="1"/>
  <c r="E29" i="1"/>
  <c r="D33" i="3"/>
  <c r="J6" i="4"/>
  <c r="M13" i="4"/>
  <c r="J17" i="4"/>
  <c r="M24" i="4"/>
  <c r="J27" i="4"/>
  <c r="M31" i="4"/>
  <c r="J38" i="4"/>
  <c r="M42" i="4"/>
  <c r="D17" i="5"/>
  <c r="D41" i="5"/>
  <c r="L33" i="6"/>
  <c r="M35" i="6"/>
  <c r="K50" i="8"/>
  <c r="D44" i="3"/>
  <c r="C31" i="5"/>
  <c r="L20" i="6"/>
  <c r="M23" i="6"/>
  <c r="C14" i="7"/>
  <c r="C22" i="7"/>
  <c r="C30" i="7"/>
  <c r="C38" i="7"/>
  <c r="C46" i="7"/>
  <c r="D8" i="1"/>
  <c r="D10" i="1"/>
  <c r="D16" i="1"/>
  <c r="D18" i="1"/>
  <c r="D24" i="1"/>
  <c r="D26" i="1"/>
  <c r="T26" i="2"/>
  <c r="S29" i="2"/>
  <c r="C34" i="3"/>
  <c r="L11" i="4"/>
  <c r="J25" i="4"/>
  <c r="M28" i="4"/>
  <c r="J35" i="4"/>
  <c r="L43" i="4"/>
  <c r="C10" i="5"/>
  <c r="D23" i="5"/>
  <c r="J36" i="6"/>
  <c r="L40" i="6"/>
  <c r="K12" i="8"/>
  <c r="K44" i="8"/>
  <c r="K19" i="8"/>
  <c r="K24" i="8"/>
  <c r="K28" i="8"/>
  <c r="K36" i="8"/>
  <c r="J14" i="6"/>
  <c r="J22" i="6"/>
  <c r="M28" i="6"/>
  <c r="L41" i="6"/>
  <c r="J11" i="6"/>
  <c r="J19" i="6"/>
  <c r="J27" i="6"/>
  <c r="J35" i="6"/>
  <c r="M15" i="6"/>
  <c r="L28" i="6"/>
  <c r="L9" i="6"/>
  <c r="J30" i="6"/>
  <c r="J38" i="6"/>
  <c r="J8" i="6"/>
  <c r="L11" i="6"/>
  <c r="J16" i="6"/>
  <c r="L19" i="6"/>
  <c r="M22" i="6"/>
  <c r="J24" i="6"/>
  <c r="M30" i="6"/>
  <c r="J32" i="6"/>
  <c r="L35" i="6"/>
  <c r="M38" i="6"/>
  <c r="J40" i="6"/>
  <c r="M20" i="6"/>
  <c r="M36" i="6"/>
  <c r="M11" i="6"/>
  <c r="L16" i="6"/>
  <c r="L24" i="6"/>
  <c r="L32" i="6"/>
  <c r="J10" i="6"/>
  <c r="J18" i="6"/>
  <c r="J26" i="6"/>
  <c r="J34" i="6"/>
  <c r="J42" i="6"/>
  <c r="M13" i="6"/>
  <c r="M21" i="6"/>
  <c r="M29" i="6"/>
  <c r="M37" i="6"/>
  <c r="M9" i="4"/>
  <c r="L22" i="4"/>
  <c r="M25" i="4"/>
  <c r="M33" i="4"/>
  <c r="J8" i="4"/>
  <c r="J16" i="4"/>
  <c r="M22" i="4"/>
  <c r="J24" i="4"/>
  <c r="M30" i="4"/>
  <c r="J32" i="4"/>
  <c r="M38" i="4"/>
  <c r="J40" i="4"/>
  <c r="L14" i="4"/>
  <c r="M17" i="4"/>
  <c r="L30" i="4"/>
  <c r="L38" i="4"/>
  <c r="M41" i="4"/>
  <c r="L8" i="4"/>
  <c r="M11" i="4"/>
  <c r="J13" i="4"/>
  <c r="L16" i="4"/>
  <c r="M19" i="4"/>
  <c r="J21" i="4"/>
  <c r="L24" i="4"/>
  <c r="J29" i="4"/>
  <c r="J7" i="4"/>
  <c r="J15" i="4"/>
  <c r="J23" i="4"/>
  <c r="J31" i="4"/>
  <c r="L34" i="4"/>
  <c r="M37" i="4"/>
  <c r="J39" i="4"/>
  <c r="L42" i="4"/>
  <c r="M10" i="4"/>
  <c r="J12" i="4"/>
  <c r="L15" i="4"/>
  <c r="M18" i="4"/>
  <c r="J20" i="4"/>
  <c r="J28" i="4"/>
  <c r="J36" i="4"/>
  <c r="J44" i="4"/>
  <c r="J41" i="4"/>
  <c r="O7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P7" i="2"/>
  <c r="P8" i="2"/>
  <c r="P9" i="2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</calcChain>
</file>

<file path=xl/sharedStrings.xml><?xml version="1.0" encoding="utf-8"?>
<sst xmlns="http://schemas.openxmlformats.org/spreadsheetml/2006/main" count="808" uniqueCount="341">
  <si>
    <t>Delegated</t>
  </si>
  <si>
    <t>Flex Supreme Rate Sheets</t>
  </si>
  <si>
    <t>Lender Compensation</t>
  </si>
  <si>
    <t>DATE</t>
  </si>
  <si>
    <t>Rate</t>
  </si>
  <si>
    <t>15 Day</t>
  </si>
  <si>
    <t>30 Day</t>
  </si>
  <si>
    <t>45 Day</t>
  </si>
  <si>
    <t>Maximum LTV = Maximum CLTV</t>
  </si>
  <si>
    <t>Maximum Premium</t>
  </si>
  <si>
    <t>NON QM FIXED ADJUSTERS (All loan level price adjustments are cumulative)</t>
  </si>
  <si>
    <t>Rate Buy Down</t>
  </si>
  <si>
    <t>LTV's</t>
  </si>
  <si>
    <t>&lt; =50%</t>
  </si>
  <si>
    <t>Buydown floor = 6.875%</t>
  </si>
  <si>
    <t xml:space="preserve">LTV/FICO LLPA's:  Applicable for Full documentation </t>
  </si>
  <si>
    <t>Min rate after adjustments is 6.875%</t>
  </si>
  <si>
    <t>&gt;= 780</t>
  </si>
  <si>
    <t>N/A</t>
  </si>
  <si>
    <t>Min buy Price 98.00</t>
  </si>
  <si>
    <t>760 - 779</t>
  </si>
  <si>
    <t>Maximum Rate 10.00</t>
  </si>
  <si>
    <t>740 - 759</t>
  </si>
  <si>
    <t>PRICE ADJUSTMENTS</t>
  </si>
  <si>
    <t>720 - 739</t>
  </si>
  <si>
    <t>Lock Period</t>
  </si>
  <si>
    <t>700 - 719</t>
  </si>
  <si>
    <t>15 Days</t>
  </si>
  <si>
    <t>680 - 699</t>
  </si>
  <si>
    <t>30 Days</t>
  </si>
  <si>
    <t>660 - 679</t>
  </si>
  <si>
    <t>45 Days</t>
  </si>
  <si>
    <t>LTV/FICO LLPA's:  Applicable for bank statements (12/24 months)</t>
  </si>
  <si>
    <t>Extensions</t>
  </si>
  <si>
    <t>7 Days (Min)</t>
  </si>
  <si>
    <t>Re-Lock</t>
  </si>
  <si>
    <t>Maximum Lock Period 55 Days</t>
  </si>
  <si>
    <t>Loan Amount Adjusters</t>
  </si>
  <si>
    <r>
      <rPr>
        <b/>
        <u/>
        <sz val="10"/>
        <color theme="2" tint="-0.89999084444715716"/>
        <rFont val="Arial"/>
        <family val="2"/>
      </rPr>
      <t>&gt;</t>
    </r>
    <r>
      <rPr>
        <b/>
        <sz val="10"/>
        <color theme="2" tint="-0.89999084444715716"/>
        <rFont val="Arial"/>
        <family val="2"/>
      </rPr>
      <t>$150,000 - $200,000</t>
    </r>
  </si>
  <si>
    <t>&gt;$200,000 - $750,000</t>
  </si>
  <si>
    <t>&gt;$750,000 - $1,500,000</t>
  </si>
  <si>
    <t>4800 N Federal HWY Building E</t>
  </si>
  <si>
    <t>&gt;$1,500,000 - $3,000,000</t>
  </si>
  <si>
    <t>Suite 200</t>
  </si>
  <si>
    <t>&gt;$3,000,000 -$3,500,000</t>
  </si>
  <si>
    <t>Boca Raton Florida 33483</t>
  </si>
  <si>
    <t>Other LLPA's</t>
  </si>
  <si>
    <t>Phone Number:</t>
  </si>
  <si>
    <t>Cash out Refinance</t>
  </si>
  <si>
    <t>Lock Desk Hours: 9:30 AM - 7 PM EST</t>
  </si>
  <si>
    <t xml:space="preserve"> Loan Amounts</t>
  </si>
  <si>
    <t>Asset Qualification 84 Mos</t>
  </si>
  <si>
    <t>NMLS# 75597</t>
  </si>
  <si>
    <t>Minimum Loan</t>
  </si>
  <si>
    <t>1099 - 1 Year or Full Doc 1 YR</t>
  </si>
  <si>
    <t>FEES</t>
  </si>
  <si>
    <t>Max Loan Size</t>
  </si>
  <si>
    <t>40 Year Term Interest Only</t>
  </si>
  <si>
    <t>Purchase Fee: $595</t>
  </si>
  <si>
    <t>Unavailable Flex Supreme</t>
  </si>
  <si>
    <t>2 Unit</t>
  </si>
  <si>
    <t>Tax Service Fee: $100, MERS Fee: $150</t>
  </si>
  <si>
    <t>Asset Utilization suplimental</t>
  </si>
  <si>
    <t>3-4 Unit</t>
  </si>
  <si>
    <t>CDA: $150 (if SSR is greater than 2.5% only)</t>
  </si>
  <si>
    <t>P&amp;L Only</t>
  </si>
  <si>
    <t>12-months Bank Statements</t>
  </si>
  <si>
    <t xml:space="preserve">State Licensing </t>
  </si>
  <si>
    <t>P&amp;L &amp; 2 Mos Bank statements</t>
  </si>
  <si>
    <r>
      <t>Warrantable Condo**</t>
    </r>
    <r>
      <rPr>
        <b/>
        <vertAlign val="superscript"/>
        <sz val="10"/>
        <color theme="1"/>
        <rFont val="Arial"/>
        <family val="2"/>
      </rPr>
      <t xml:space="preserve"> </t>
    </r>
  </si>
  <si>
    <t>All States except VT &amp; HI</t>
  </si>
  <si>
    <t>Max Properties Financed &gt; 4</t>
  </si>
  <si>
    <t>2nd Home</t>
  </si>
  <si>
    <t>Mortgagee Clause</t>
  </si>
  <si>
    <t>No ITIN's, or Foreign Nationals</t>
  </si>
  <si>
    <t>Escrow Waiver****</t>
  </si>
  <si>
    <t xml:space="preserve">NQM Funding, LLC ISAOA </t>
  </si>
  <si>
    <t>Investment Properties</t>
  </si>
  <si>
    <t>Property State NY/GA</t>
  </si>
  <si>
    <t>4800 N FEDERAL HWY BLDG E Suite 200</t>
  </si>
  <si>
    <t>Max DTI 45%</t>
  </si>
  <si>
    <t>** Not applicable for detached condominums or site condominiums</t>
  </si>
  <si>
    <t>Rural Properties not allowed</t>
  </si>
  <si>
    <t>Declining markets reduce LTV 5%</t>
  </si>
  <si>
    <t>**** Not available on HPML Loans</t>
  </si>
  <si>
    <t>Other Notes</t>
  </si>
  <si>
    <t>NO Non Arms Length Transactions, Gifts of Equity, Non Occupant Co Borr, Flip Transactions, Non Warrantable Condos, Condotels, No Exceptions</t>
  </si>
  <si>
    <t>Daily Change Factors</t>
  </si>
  <si>
    <t>Base</t>
  </si>
  <si>
    <t>Adj</t>
  </si>
  <si>
    <t>Published</t>
  </si>
  <si>
    <t>Roll</t>
  </si>
  <si>
    <t>Buy Up</t>
  </si>
  <si>
    <t>Flex Select Prime Rate Sheet</t>
  </si>
  <si>
    <t xml:space="preserve">Full Doc &amp; Alt Doc </t>
  </si>
  <si>
    <t>30 Day Pricing</t>
  </si>
  <si>
    <t>Price Adjustment - FICO x LTV</t>
  </si>
  <si>
    <t>Coupon</t>
  </si>
  <si>
    <t>5/6 ARM</t>
  </si>
  <si>
    <t>FIX30/FIX15</t>
  </si>
  <si>
    <t>Documentation</t>
  </si>
  <si>
    <r>
      <t>FICO\LTV</t>
    </r>
    <r>
      <rPr>
        <b/>
        <sz val="12"/>
        <color theme="0"/>
        <rFont val="Calibri"/>
        <family val="2"/>
      </rPr>
      <t>†</t>
    </r>
  </si>
  <si>
    <t>&lt;=55%</t>
  </si>
  <si>
    <t>Full Doc</t>
  </si>
  <si>
    <t>760+</t>
  </si>
  <si>
    <t>Maximum Premium ( &gt;2.00 Requires PPP)</t>
  </si>
  <si>
    <t>Buydown floor = 6.999%</t>
  </si>
  <si>
    <t>Min rate after adjustments is 6.999% Min Rate for ITIN 7.999%</t>
  </si>
  <si>
    <t>Maximum Rate 11.874</t>
  </si>
  <si>
    <t>640 - 659</t>
  </si>
  <si>
    <t>Maximum LTV= Max CLTV</t>
  </si>
  <si>
    <t xml:space="preserve">Bank Statement, P&amp;L w/ 2 MOS, 1099, Asset Utilization,  or P&amp;L Only 
</t>
  </si>
  <si>
    <r>
      <rPr>
        <b/>
        <sz val="12"/>
        <color theme="1"/>
        <rFont val="Calibri"/>
        <family val="2"/>
      </rPr>
      <t>†If CLTV&gt;LTV then use CLTV for eligibility and adjustments</t>
    </r>
  </si>
  <si>
    <t>Additional Price Adjustments</t>
  </si>
  <si>
    <t>Maximum Lock Period 45 Days</t>
  </si>
  <si>
    <t>&lt;=60%</t>
  </si>
  <si>
    <t xml:space="preserve">2:1 Buydown (30 YR Fixed Only, Purchase, Min 680, Max 80%, Max 50% DTI) </t>
  </si>
  <si>
    <t>Products</t>
  </si>
  <si>
    <t>12 Mos Income</t>
  </si>
  <si>
    <t>Rate YR 1 = Par/Final Rate minus 2%, YR 2 Minus 1%, YR 3+ Par/Final Rate</t>
  </si>
  <si>
    <t>40 Yr Fixed Full Amor</t>
  </si>
  <si>
    <t>4800 N Federal HWY Building E Suite 200</t>
  </si>
  <si>
    <t xml:space="preserve">Interest-Only 30 YR </t>
  </si>
  <si>
    <t xml:space="preserve">Interest-Only 40 YR </t>
  </si>
  <si>
    <t>Loan Amount</t>
  </si>
  <si>
    <r>
      <rPr>
        <b/>
        <u/>
        <sz val="12"/>
        <color theme="1"/>
        <rFont val="Calibri"/>
        <family val="2"/>
        <scheme val="minor"/>
      </rPr>
      <t>&lt;</t>
    </r>
    <r>
      <rPr>
        <b/>
        <sz val="12"/>
        <color theme="1"/>
        <rFont val="Calibri"/>
        <family val="2"/>
        <scheme val="minor"/>
      </rPr>
      <t xml:space="preserve"> 125,000</t>
    </r>
  </si>
  <si>
    <t>Phone Number: 561.886.0300</t>
  </si>
  <si>
    <r>
      <rPr>
        <b/>
        <u/>
        <sz val="12"/>
        <color theme="1"/>
        <rFont val="Calibri"/>
        <family val="2"/>
        <scheme val="minor"/>
      </rPr>
      <t>&lt;</t>
    </r>
    <r>
      <rPr>
        <b/>
        <sz val="12"/>
        <color theme="1"/>
        <rFont val="Calibri"/>
        <family val="2"/>
        <scheme val="minor"/>
      </rPr>
      <t xml:space="preserve"> 150,000</t>
    </r>
  </si>
  <si>
    <t>&lt; 250,000</t>
  </si>
  <si>
    <t>&gt; 600,000</t>
  </si>
  <si>
    <t>&gt; 1,000,000</t>
  </si>
  <si>
    <t>Purchase Fee: $595, Tax Service Fee: $100, MERS Fee: $150</t>
  </si>
  <si>
    <t>&gt; 1,500,000</t>
  </si>
  <si>
    <t>&gt; 2,000,000</t>
  </si>
  <si>
    <t>&gt; 2,500,000</t>
  </si>
  <si>
    <t>All States except HI</t>
  </si>
  <si>
    <t>&gt; 3,000,000</t>
  </si>
  <si>
    <t>Super Jumbo    See Matrix         For Details</t>
  </si>
  <si>
    <t>&gt; 3,500,000</t>
  </si>
  <si>
    <t>&gt; 4,000,000</t>
  </si>
  <si>
    <t>&gt; 4,500,000 - 5,000,000</t>
  </si>
  <si>
    <t>Other</t>
  </si>
  <si>
    <t>2-1 Buydown</t>
  </si>
  <si>
    <t xml:space="preserve">NP INC ISAOA </t>
  </si>
  <si>
    <t>Rate and Term</t>
  </si>
  <si>
    <t xml:space="preserve">4800 N FEDERAL HWY </t>
  </si>
  <si>
    <t>Cash-Out</t>
  </si>
  <si>
    <t>BLDG E Suite 200</t>
  </si>
  <si>
    <t xml:space="preserve">Delayed Fin. </t>
  </si>
  <si>
    <t>Debt consol</t>
  </si>
  <si>
    <t>Other Price Adjustments</t>
  </si>
  <si>
    <t>Max / Min Price</t>
  </si>
  <si>
    <t>Second Home</t>
  </si>
  <si>
    <t>Term</t>
  </si>
  <si>
    <t>LLPA</t>
  </si>
  <si>
    <t>Max Px</t>
  </si>
  <si>
    <t>Investment</t>
  </si>
  <si>
    <t>BK/SS/NOD/DIL &lt;24&gt; 12</t>
  </si>
  <si>
    <t>Investor Loan
Prepayment Penalty
Price Adjustment  (5% on 80% of unpaid principal balance)</t>
  </si>
  <si>
    <t>6 mos/No PPP St.</t>
  </si>
  <si>
    <t>Condo</t>
  </si>
  <si>
    <t>BK/SS/NOD/DIL &lt;36 &gt; 24</t>
  </si>
  <si>
    <t>NW Condo</t>
  </si>
  <si>
    <t>BK/SS/NOD/DIL &lt; 48 &gt; 36</t>
  </si>
  <si>
    <t>Condotel</t>
  </si>
  <si>
    <t>Covid Forbearance &lt; 6 Payments</t>
  </si>
  <si>
    <t>Foreign 2nd HM</t>
  </si>
  <si>
    <t xml:space="preserve">1 x 30 MTG </t>
  </si>
  <si>
    <t>Foreign NOO</t>
  </si>
  <si>
    <t>2 x 30 MTG</t>
  </si>
  <si>
    <t>ITIN (Min. $125k)</t>
  </si>
  <si>
    <t>0 x 60 MTG</t>
  </si>
  <si>
    <t>6 Mos interest PPP</t>
  </si>
  <si>
    <t>Escrow Waiver</t>
  </si>
  <si>
    <t>0 x 90 MTG</t>
  </si>
  <si>
    <t>ARM Features</t>
  </si>
  <si>
    <t>SOFR</t>
  </si>
  <si>
    <t>2 Units</t>
  </si>
  <si>
    <t>Exceptions</t>
  </si>
  <si>
    <t>ARM</t>
  </si>
  <si>
    <t>Margin: 4.50</t>
  </si>
  <si>
    <t>Caps: 2/1/5</t>
  </si>
  <si>
    <t>3-4 Units</t>
  </si>
  <si>
    <t>No VOR</t>
  </si>
  <si>
    <t>Index = SOFR 1M-Avg, Floor = Initial Rate</t>
  </si>
  <si>
    <t>Residual Inc &lt; 2500 (min $1500)</t>
  </si>
  <si>
    <t>DTI &gt; 43**</t>
  </si>
  <si>
    <t>PNL Only</t>
  </si>
  <si>
    <t>FICO&gt;=700</t>
  </si>
  <si>
    <t>*Price No score FN at 700 score</t>
  </si>
  <si>
    <t>**Full Doc and Alt Doc only</t>
  </si>
  <si>
    <t>Escrow Waiver  80% or less &amp; NO HPML</t>
  </si>
  <si>
    <t>FIX-ARM</t>
  </si>
  <si>
    <t>NP INC FLEX DSCR, MIXED USE, &amp; 5-10 UNIT RATE SHEET</t>
  </si>
  <si>
    <t>Date</t>
  </si>
  <si>
    <t xml:space="preserve">30 Day Pricing </t>
  </si>
  <si>
    <t>Credit Score LLPA's</t>
  </si>
  <si>
    <t>Investor DSCR</t>
  </si>
  <si>
    <t>&lt;=50%</t>
  </si>
  <si>
    <t>Single Property</t>
  </si>
  <si>
    <t>Boca Raton, Florida 33483</t>
  </si>
  <si>
    <t>700 - 719 (No Score FN)</t>
  </si>
  <si>
    <t>Lock Desk Hours:  9:30am - 7PM EST</t>
  </si>
  <si>
    <t>620 - 639</t>
  </si>
  <si>
    <t>600-619</t>
  </si>
  <si>
    <t>DSCR Price Adjustors</t>
  </si>
  <si>
    <t>DSCR</t>
  </si>
  <si>
    <t xml:space="preserve">         No Ratio &lt;.75</t>
  </si>
  <si>
    <t>&lt;1.00x &gt;.75</t>
  </si>
  <si>
    <t>4800 N FEDERAL HWY BLDG E Suite 200 Boca Raton Florida 33483</t>
  </si>
  <si>
    <t>&gt;1.24 (AirDNA or MU/5-10 Units doesn't apply)</t>
  </si>
  <si>
    <t>Foreign National &gt;=.75 &lt;1.0 (Fixed only)</t>
  </si>
  <si>
    <t>Lock Period (Max Lock Period 45 Days)</t>
  </si>
  <si>
    <t>Foreign National &gt; = 1.0</t>
  </si>
  <si>
    <t>STR</t>
  </si>
  <si>
    <t>&gt;1.15 Minimum</t>
  </si>
  <si>
    <t>Other LLPAs</t>
  </si>
  <si>
    <t>Product</t>
  </si>
  <si>
    <t>Interest-Only</t>
  </si>
  <si>
    <t>Extension</t>
  </si>
  <si>
    <t>Bps Fee</t>
  </si>
  <si>
    <t>&lt; 100,000</t>
  </si>
  <si>
    <t>7 Days</t>
  </si>
  <si>
    <t>&lt; 150,000</t>
  </si>
  <si>
    <t>Maximum Rate Lock Term</t>
  </si>
  <si>
    <t>IO Mos</t>
  </si>
  <si>
    <t>Amortization</t>
  </si>
  <si>
    <t>Caps</t>
  </si>
  <si>
    <t>Margin</t>
  </si>
  <si>
    <t>30Y Fixed</t>
  </si>
  <si>
    <t>30Y Fixed IO</t>
  </si>
  <si>
    <t>2/1/5</t>
  </si>
  <si>
    <t>5/6 ARM IO</t>
  </si>
  <si>
    <t>Delayed Financing</t>
  </si>
  <si>
    <t>40Y Fixed IO</t>
  </si>
  <si>
    <t>2-1 Buydown (Min 680 &amp; Min .75 DSCR)</t>
  </si>
  <si>
    <t>Prepayment Penalties</t>
  </si>
  <si>
    <t>40 YR Fixed ** 5-10 units/MU only</t>
  </si>
  <si>
    <t>5% (unless otherwise restricted by state law)      See matrix for details                                         </t>
  </si>
  <si>
    <t>Purchase</t>
  </si>
  <si>
    <t xml:space="preserve">AK, DE, MN, NH, and NM: Penalties not permitted. PA 1-2 Units &amp; &gt; $301,202. CO 5% </t>
  </si>
  <si>
    <t xml:space="preserve">IL: Cook County permitted when rate &lt; 8%, loan amount &gt; $250, 000. All other counties &lt; 8% </t>
  </si>
  <si>
    <t xml:space="preserve">MD max 2% for 36 mos. MI 1% 36 mos.  OH 5%  </t>
  </si>
  <si>
    <t>Non-Warrantable</t>
  </si>
  <si>
    <t>MS declining only 5/4/3/2/1, RI 2%,  WI 5%</t>
  </si>
  <si>
    <t>Exception</t>
  </si>
  <si>
    <t>Rates</t>
  </si>
  <si>
    <t>Min Price:</t>
  </si>
  <si>
    <t>Max (Mixed Use/5-10 Unit)</t>
  </si>
  <si>
    <r>
      <t xml:space="preserve">Min rate after adjustments is 6.999%, </t>
    </r>
    <r>
      <rPr>
        <sz val="10"/>
        <color rgb="FFFF0000"/>
        <rFont val="Arial"/>
        <family val="2"/>
      </rPr>
      <t>except Mixed Use/Foreign Nat/5-10 Unit Min is 8.499%</t>
    </r>
  </si>
  <si>
    <t>PPP Months</t>
  </si>
  <si>
    <t>Max Price</t>
  </si>
  <si>
    <t>Maximum LTV= Max CLTV, 5/6 Arm Qual on Fixed Period, IO Qual IO pay</t>
  </si>
  <si>
    <t>0 (state Law Only)</t>
  </si>
  <si>
    <t xml:space="preserve">Mixed Use </t>
  </si>
  <si>
    <t>6 Mos PPP</t>
  </si>
  <si>
    <t>5-10 Unit</t>
  </si>
  <si>
    <t>BPO Required for Mixed Use and 5-10 Units</t>
  </si>
  <si>
    <t>1 x 30 MTG (Min .75 DSCR)</t>
  </si>
  <si>
    <t>2nd Appraisal maybe required for Flip Transactions</t>
  </si>
  <si>
    <t>BK/SS/NOD/DI &gt;24 &lt;36</t>
  </si>
  <si>
    <t>* AirDNA only available in resort or Vacation areas, Not Avail. for 5-10 Units &amp; Mixed Use</t>
  </si>
  <si>
    <t>** 40yr fixed available Mixed use or 5-10 units only</t>
  </si>
  <si>
    <t>Covid Forbearance &lt; 6 Pmts</t>
  </si>
  <si>
    <t>No Ratio Not available on &gt; 4 Units, Mixed Use, FN, or 5-10 Units</t>
  </si>
  <si>
    <t>Minimum 1 DSCR for 5-10 Units or Mixed USE</t>
  </si>
  <si>
    <t>Soft PPP*</t>
  </si>
  <si>
    <t>Notes</t>
  </si>
  <si>
    <t>Loans Do Not Follow Trid Max total Fee to a broker is 4% Max Total Fees 5%</t>
  </si>
  <si>
    <t>Price Foreign National with 700 score</t>
  </si>
  <si>
    <t>Margin: 6.50</t>
  </si>
  <si>
    <t>* Soft PPP = 6 mos Interest or Declining PPP</t>
  </si>
  <si>
    <t>NA</t>
  </si>
  <si>
    <t>Flex Select Prime 2nd Lien Rate Sheet</t>
  </si>
  <si>
    <t>Broker  Compensation</t>
  </si>
  <si>
    <t>Maximum Price</t>
  </si>
  <si>
    <t>Rate Add</t>
  </si>
  <si>
    <t>YSP</t>
  </si>
  <si>
    <t>FIX30</t>
  </si>
  <si>
    <t>FICO\LTV</t>
  </si>
  <si>
    <t>Price Adjustments</t>
  </si>
  <si>
    <t>Minimum rate after adjustments is 9.875</t>
  </si>
  <si>
    <t>Minimum buy Price 98.00</t>
  </si>
  <si>
    <t>2 Year Full Doc</t>
  </si>
  <si>
    <t>2 Year Alt Doc</t>
  </si>
  <si>
    <t>Loan Amounts &lt; $180k</t>
  </si>
  <si>
    <t>Cash Out (Max 80% Condo @ 700+ Fico)</t>
  </si>
  <si>
    <t>Second Home (Reduce Max TV by 5% from O/O)</t>
  </si>
  <si>
    <t>Condo Reduce Max LTV by 5% from O/O)</t>
  </si>
  <si>
    <t>Fees</t>
  </si>
  <si>
    <t>DTI &gt;43&lt;50 (Owner Occupied Only)</t>
  </si>
  <si>
    <t>Stand-Alone 2nd Lien</t>
  </si>
  <si>
    <t>15 Year Term</t>
  </si>
  <si>
    <t>20 Year Term</t>
  </si>
  <si>
    <t>25 Year Term</t>
  </si>
  <si>
    <t>CDA: $150 (If SSR is greater than 2.5% only)</t>
  </si>
  <si>
    <t>30 Year Term</t>
  </si>
  <si>
    <t xml:space="preserve">State Restrictions </t>
  </si>
  <si>
    <t>Not permitted in:  MS, NY, TN &amp; TX</t>
  </si>
  <si>
    <t xml:space="preserve">County Restrictions </t>
  </si>
  <si>
    <t>Not permitted in IL Counties: Cook, Kane, Peoria, &amp; Will</t>
  </si>
  <si>
    <t>General Requirments</t>
  </si>
  <si>
    <t>Housing History 0x30</t>
  </si>
  <si>
    <t>DTI Max 50.00</t>
  </si>
  <si>
    <t>Property Types: SFR, PUD, T/H, or Condos -</t>
  </si>
  <si>
    <t>Non-Warrantable Condos reduce LTV by 5%</t>
  </si>
  <si>
    <t>Loan Amounts: Min $125k, Max $500k</t>
  </si>
  <si>
    <t>Reserves: 6 months</t>
  </si>
  <si>
    <t>2 YR Alt Doc:  Bank Stmts, 1099, 24 Mo P&amp;L w/ 2 mos Bk Stmts</t>
  </si>
  <si>
    <t>Phone Number:  561.886.0300</t>
  </si>
  <si>
    <t>Lock Desk Hours:  9:30am - 7:00PM EST</t>
  </si>
  <si>
    <t>Matrix and Guidelines Supercede Rate Sheet:  Evedince of LLPA does not guarantee product exists.  Please check Matrix and Guides for additional restrictions</t>
  </si>
  <si>
    <t>Transferred Appraisals Not Allowed</t>
  </si>
  <si>
    <t xml:space="preserve"> Min Price</t>
  </si>
  <si>
    <t>Publish Date</t>
  </si>
  <si>
    <t>Make Pricing Changes then step thru each button below</t>
  </si>
  <si>
    <t>Version</t>
  </si>
  <si>
    <t>A</t>
  </si>
  <si>
    <t>SOFR 30DY</t>
  </si>
  <si>
    <t>https://sofracademy.com/current-sofr-rates/</t>
  </si>
  <si>
    <t>Supreme</t>
  </si>
  <si>
    <t>Select Prime</t>
  </si>
  <si>
    <t>2nds</t>
  </si>
  <si>
    <t>BaseStack</t>
  </si>
  <si>
    <t>BuyUps</t>
  </si>
  <si>
    <t>Other Comments</t>
  </si>
  <si>
    <t>OSB DSCR Up 10 Expanded Down 7</t>
  </si>
  <si>
    <t>Updated 5-10 Unit LLPAs, Fees, and Worsened DSCR [OSB/Verus Flat]</t>
  </si>
  <si>
    <t>IO WORSE .5</t>
  </si>
  <si>
    <t>IO Worsening LLPA [OSB Flat]</t>
  </si>
  <si>
    <t>.125 worse, OSB unch</t>
  </si>
  <si>
    <t>OSB [+12 Expanded/+4DSCR]</t>
  </si>
  <si>
    <t>No change, OSB flat</t>
  </si>
  <si>
    <t>.25 improvement(OSB +.15)</t>
  </si>
  <si>
    <t>.125 improvement(OSB -.07 DSCR/-.04 Expanded)</t>
  </si>
  <si>
    <t>.125 improvement(OSB +.38)</t>
  </si>
  <si>
    <t>MU/5-10 Unit</t>
  </si>
  <si>
    <t>Max Price changes</t>
  </si>
  <si>
    <t>OSB DSCR Down .25, Expanded down .15</t>
  </si>
  <si>
    <t>LLPA Change On Select PNL 2mos (removed)</t>
  </si>
  <si>
    <t>OSB DSCR +10/else flat - Improve ITIN LLPAs for tmw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</si>
</sst>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6" formatCode="&quot;$&quot;#,##0_);[Red]\(&quot;$&quot;#,##0\)"/>
    <numFmt numFmtId="43" formatCode="_(* #,##0.00_);_(* \(#,##0.00\);_(* &quot;-&quot;??_);_(@_)"/>
    <numFmt numFmtId="164" formatCode="0.000"/>
    <numFmt numFmtId="165" formatCode="0.000_);\(0.000\)"/>
    <numFmt numFmtId="166" formatCode="&quot;$&quot;#,##0"/>
    <numFmt numFmtId="167" formatCode="_(* #,##0.000_);_(* \(#,##0.000\);_(* &quot;-&quot;??_);_(@_)"/>
    <numFmt numFmtId="168" formatCode="0.00000"/>
    <numFmt numFmtId="169" formatCode="0.0000"/>
    <numFmt numFmtId="170" formatCode="0.0000%"/>
  </numFmts>
  <fonts count="8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0"/>
      <color rgb="FFFFFFFF"/>
      <name val="Gill Sans MT"/>
      <family val="2"/>
    </font>
    <font>
      <b/>
      <sz val="10"/>
      <name val="Gill Sans MT"/>
      <family val="2"/>
    </font>
    <font>
      <b/>
      <sz val="11"/>
      <color theme="0"/>
      <name val="Gill Sans MT"/>
      <family val="2"/>
    </font>
    <font>
      <b/>
      <sz val="10"/>
      <color rgb="FF000000"/>
      <name val="Gill Sans MT"/>
      <family val="2"/>
    </font>
    <font>
      <sz val="10"/>
      <color rgb="FFFF0000"/>
      <name val="Gill Sans MT"/>
      <family val="2"/>
    </font>
    <font>
      <b/>
      <sz val="10"/>
      <color indexed="8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0"/>
      <name val="Gill Sans MT"/>
      <family val="2"/>
    </font>
    <font>
      <b/>
      <sz val="10"/>
      <color theme="0"/>
      <name val="Arial"/>
      <family val="2"/>
    </font>
    <font>
      <sz val="10"/>
      <name val="Gill Sans MT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rgb="FF000000"/>
      <name val="Gill Sans MT"/>
      <family val="2"/>
    </font>
    <font>
      <b/>
      <sz val="10"/>
      <color theme="2" tint="-0.249977111117893"/>
      <name val="Arial"/>
      <family val="2"/>
    </font>
    <font>
      <sz val="10"/>
      <color theme="2" tint="-0.249977111117893"/>
      <name val="Arial"/>
      <family val="2"/>
    </font>
    <font>
      <b/>
      <sz val="10"/>
      <color theme="1"/>
      <name val="Calibri"/>
      <family val="2"/>
      <scheme val="minor"/>
    </font>
    <font>
      <b/>
      <sz val="10"/>
      <color theme="2" tint="-0.89999084444715716"/>
      <name val="Arial"/>
      <family val="2"/>
    </font>
    <font>
      <b/>
      <u/>
      <sz val="10"/>
      <color theme="2" tint="-0.89999084444715716"/>
      <name val="Arial"/>
      <family val="2"/>
    </font>
    <font>
      <b/>
      <sz val="10"/>
      <color theme="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vertAlign val="superscript"/>
      <sz val="10"/>
      <color theme="1"/>
      <name val="Arial"/>
      <family val="2"/>
    </font>
    <font>
      <b/>
      <sz val="8"/>
      <color rgb="FF000000"/>
      <name val="Gill Sans MT"/>
      <family val="2"/>
    </font>
    <font>
      <b/>
      <sz val="9"/>
      <color theme="0"/>
      <name val="Arial"/>
      <family val="2"/>
    </font>
    <font>
      <b/>
      <sz val="11"/>
      <color theme="0"/>
      <name val="Calibri"/>
      <family val="2"/>
    </font>
    <font>
      <sz val="10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6"/>
      <color rgb="FF0070C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rgb="FFFFFFFF"/>
      <name val="Calibri"/>
      <family val="2"/>
    </font>
    <font>
      <b/>
      <sz val="12"/>
      <color theme="0"/>
      <name val="Calibri"/>
      <family val="2"/>
    </font>
    <font>
      <b/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4"/>
      <color rgb="FFFFFFFF"/>
      <name val="Calibri"/>
      <family val="2"/>
      <scheme val="minor"/>
    </font>
    <font>
      <sz val="12"/>
      <name val="Calibri"/>
      <family val="2"/>
      <scheme val="minor"/>
    </font>
    <font>
      <sz val="12"/>
      <color rgb="FF242424"/>
      <name val="Segoe UI"/>
      <family val="2"/>
    </font>
    <font>
      <sz val="12"/>
      <color rgb="FFFF0000"/>
      <name val="Calibri"/>
      <family val="2"/>
      <scheme val="minor"/>
    </font>
    <font>
      <b/>
      <sz val="12"/>
      <color theme="1"/>
      <name val="Calibri"/>
      <family val="2"/>
    </font>
    <font>
      <b/>
      <u/>
      <sz val="12"/>
      <color theme="1"/>
      <name val="Calibri"/>
      <family val="2"/>
      <scheme val="minor"/>
    </font>
    <font>
      <b/>
      <sz val="12"/>
      <name val="Calibri"/>
      <family val="2"/>
    </font>
    <font>
      <b/>
      <sz val="12"/>
      <color rgb="FF000000"/>
      <name val="Calibri"/>
      <family val="2"/>
    </font>
    <font>
      <b/>
      <sz val="12"/>
      <color rgb="FF000000"/>
      <name val="Times New Roman"/>
      <family val="1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b/>
      <sz val="14"/>
      <name val="Arial"/>
      <family val="2"/>
    </font>
    <font>
      <b/>
      <sz val="14"/>
      <color theme="0"/>
      <name val="Arial"/>
      <family val="2"/>
    </font>
    <font>
      <b/>
      <sz val="11"/>
      <color theme="1"/>
      <name val="Arial"/>
      <family val="2"/>
    </font>
    <font>
      <b/>
      <sz val="9"/>
      <color rgb="FF00000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2"/>
      <color theme="1"/>
      <name val="Calibri"/>
      <family val="2"/>
    </font>
    <font>
      <sz val="12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Times New Roman"/>
      <family val="2"/>
    </font>
    <font>
      <b/>
      <sz val="14"/>
      <color rgb="FFFFFFFF"/>
      <name val="Arial"/>
      <family val="2"/>
    </font>
    <font>
      <sz val="10"/>
      <color rgb="FFFF0000"/>
      <name val="Arial"/>
      <family val="2"/>
    </font>
    <font>
      <b/>
      <sz val="10.5"/>
      <color theme="0"/>
      <name val="Arial"/>
      <family val="2"/>
    </font>
    <font>
      <b/>
      <sz val="10.5"/>
      <color theme="1"/>
      <name val="Arial"/>
      <family val="2"/>
    </font>
    <font>
      <sz val="10.5"/>
      <name val="Arial"/>
      <family val="2"/>
    </font>
    <font>
      <sz val="10.5"/>
      <color rgb="FFFF0000"/>
      <name val="Arial"/>
      <family val="2"/>
    </font>
    <font>
      <b/>
      <sz val="12"/>
      <color theme="0"/>
      <name val="Arial"/>
      <family val="2"/>
    </font>
    <font>
      <sz val="11"/>
      <color rgb="FF000000"/>
      <name val="Arial"/>
      <family val="2"/>
    </font>
    <font>
      <b/>
      <sz val="8"/>
      <color rgb="FFFFFFFF"/>
      <name val="Arial"/>
      <family val="2"/>
    </font>
    <font>
      <sz val="11"/>
      <color theme="0"/>
      <name val="Arial"/>
      <family val="2"/>
    </font>
    <font>
      <sz val="10.5"/>
      <color theme="1"/>
      <name val="Arial"/>
      <family val="2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rgb="FF000000"/>
      <name val="Calibri"/>
      <family val="2"/>
    </font>
    <font>
      <b/>
      <sz val="14"/>
      <name val="Calibri"/>
      <family val="2"/>
      <scheme val="minor"/>
    </font>
    <font>
      <sz val="10"/>
      <color rgb="FF000000"/>
      <name val="Calibri"/>
      <family val="2"/>
      <scheme val="minor"/>
    </font>
    <font>
      <b/>
      <i/>
      <sz val="9"/>
      <color rgb="FF0070C0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theme="0" tint="-0.14999847407452621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DCDDDE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-0.499984740745262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63" fillId="0" borderId="0" applyFont="0" applyFill="0" applyBorder="0" applyAlignment="0" applyProtection="0"/>
    <xf numFmtId="0" fontId="82" fillId="0" borderId="0" applyNumberFormat="0" applyFill="0" applyBorder="0" applyAlignment="0" applyProtection="0"/>
  </cellStyleXfs>
  <cellXfs count="715">
    <xf numFmtId="0" fontId="0" fillId="0" borderId="0" xfId="0"/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0" fillId="3" borderId="4" xfId="0" applyFill="1" applyBorder="1"/>
    <xf numFmtId="0" fontId="6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/>
    </xf>
    <xf numFmtId="14" fontId="2" fillId="4" borderId="8" xfId="0" applyNumberFormat="1" applyFont="1" applyFill="1" applyBorder="1" applyAlignment="1">
      <alignment horizontal="center" vertical="center"/>
    </xf>
    <xf numFmtId="14" fontId="2" fillId="4" borderId="9" xfId="0" applyNumberFormat="1" applyFont="1" applyFill="1" applyBorder="1" applyAlignment="1">
      <alignment horizontal="center" vertical="center"/>
    </xf>
    <xf numFmtId="14" fontId="2" fillId="4" borderId="10" xfId="0" applyNumberFormat="1" applyFont="1" applyFill="1" applyBorder="1" applyAlignment="1">
      <alignment horizontal="center" vertical="center"/>
    </xf>
    <xf numFmtId="0" fontId="0" fillId="3" borderId="0" xfId="0" applyFill="1"/>
    <xf numFmtId="0" fontId="6" fillId="2" borderId="11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8" fillId="4" borderId="13" xfId="0" applyFont="1" applyFill="1" applyBorder="1" applyAlignment="1">
      <alignment vertical="top" wrapText="1"/>
    </xf>
    <xf numFmtId="0" fontId="8" fillId="4" borderId="14" xfId="0" applyFont="1" applyFill="1" applyBorder="1" applyAlignment="1">
      <alignment vertical="top" wrapText="1"/>
    </xf>
    <xf numFmtId="0" fontId="8" fillId="4" borderId="15" xfId="0" applyFont="1" applyFill="1" applyBorder="1" applyAlignment="1">
      <alignment vertical="top" wrapText="1"/>
    </xf>
    <xf numFmtId="0" fontId="9" fillId="2" borderId="7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/>
    </xf>
    <xf numFmtId="0" fontId="2" fillId="4" borderId="0" xfId="0" applyFont="1" applyFill="1" applyAlignment="1">
      <alignment horizontal="center"/>
    </xf>
    <xf numFmtId="0" fontId="2" fillId="4" borderId="12" xfId="0" applyFont="1" applyFill="1" applyBorder="1" applyAlignment="1">
      <alignment horizontal="center"/>
    </xf>
    <xf numFmtId="10" fontId="10" fillId="0" borderId="13" xfId="0" applyNumberFormat="1" applyFont="1" applyBorder="1" applyAlignment="1">
      <alignment horizontal="center" vertical="center" shrinkToFit="1"/>
    </xf>
    <xf numFmtId="10" fontId="10" fillId="0" borderId="14" xfId="0" applyNumberFormat="1" applyFont="1" applyBorder="1" applyAlignment="1">
      <alignment horizontal="center" vertical="center" shrinkToFit="1"/>
    </xf>
    <xf numFmtId="10" fontId="10" fillId="0" borderId="15" xfId="0" applyNumberFormat="1" applyFont="1" applyBorder="1" applyAlignment="1">
      <alignment horizontal="center" vertical="center" shrinkToFit="1"/>
    </xf>
    <xf numFmtId="2" fontId="11" fillId="0" borderId="13" xfId="0" applyNumberFormat="1" applyFont="1" applyBorder="1" applyAlignment="1">
      <alignment horizontal="center" vertical="center" shrinkToFit="1"/>
    </xf>
    <xf numFmtId="2" fontId="11" fillId="0" borderId="15" xfId="0" applyNumberFormat="1" applyFont="1" applyBorder="1" applyAlignment="1">
      <alignment horizontal="center" vertical="center" shrinkToFit="1"/>
    </xf>
    <xf numFmtId="164" fontId="12" fillId="5" borderId="7" xfId="0" applyNumberFormat="1" applyFont="1" applyFill="1" applyBorder="1" applyAlignment="1" applyProtection="1">
      <alignment horizontal="center" vertical="center"/>
      <protection hidden="1"/>
    </xf>
    <xf numFmtId="164" fontId="13" fillId="5" borderId="16" xfId="0" applyNumberFormat="1" applyFont="1" applyFill="1" applyBorder="1" applyAlignment="1">
      <alignment horizontal="center"/>
    </xf>
    <xf numFmtId="164" fontId="13" fillId="5" borderId="17" xfId="0" applyNumberFormat="1" applyFont="1" applyFill="1" applyBorder="1" applyAlignment="1">
      <alignment horizontal="center"/>
    </xf>
    <xf numFmtId="0" fontId="14" fillId="3" borderId="0" xfId="0" applyFont="1" applyFill="1"/>
    <xf numFmtId="0" fontId="15" fillId="2" borderId="18" xfId="0" applyFont="1" applyFill="1" applyBorder="1" applyAlignment="1" applyProtection="1">
      <alignment horizontal="centerContinuous" vertical="center"/>
      <protection hidden="1"/>
    </xf>
    <xf numFmtId="0" fontId="15" fillId="2" borderId="19" xfId="0" applyFont="1" applyFill="1" applyBorder="1" applyAlignment="1" applyProtection="1">
      <alignment horizontal="centerContinuous" vertical="center"/>
      <protection hidden="1"/>
    </xf>
    <xf numFmtId="0" fontId="15" fillId="2" borderId="20" xfId="0" applyFont="1" applyFill="1" applyBorder="1" applyAlignment="1" applyProtection="1">
      <alignment horizontal="centerContinuous" vertical="center"/>
      <protection hidden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14" fillId="3" borderId="0" xfId="0" applyFont="1" applyFill="1" applyAlignment="1">
      <alignment horizontal="center" vertical="center"/>
    </xf>
    <xf numFmtId="0" fontId="16" fillId="4" borderId="21" xfId="0" applyFont="1" applyFill="1" applyBorder="1" applyAlignment="1" applyProtection="1">
      <alignment horizontal="center" vertical="center" wrapText="1"/>
      <protection hidden="1"/>
    </xf>
    <xf numFmtId="0" fontId="16" fillId="4" borderId="9" xfId="0" applyFont="1" applyFill="1" applyBorder="1" applyAlignment="1" applyProtection="1">
      <alignment horizontal="center" vertical="center" wrapText="1"/>
      <protection hidden="1"/>
    </xf>
    <xf numFmtId="0" fontId="16" fillId="4" borderId="22" xfId="0" applyFont="1" applyFill="1" applyBorder="1" applyAlignment="1" applyProtection="1">
      <alignment horizontal="center" vertical="center" wrapText="1"/>
      <protection hidden="1"/>
    </xf>
    <xf numFmtId="10" fontId="16" fillId="4" borderId="16" xfId="0" applyNumberFormat="1" applyFont="1" applyFill="1" applyBorder="1" applyAlignment="1" applyProtection="1">
      <alignment horizontal="center" vertical="center" wrapText="1"/>
      <protection hidden="1"/>
    </xf>
    <xf numFmtId="9" fontId="16" fillId="4" borderId="23" xfId="0" applyNumberFormat="1" applyFont="1" applyFill="1" applyBorder="1" applyAlignment="1" applyProtection="1">
      <alignment horizontal="center" vertical="center" wrapText="1"/>
      <protection hidden="1"/>
    </xf>
    <xf numFmtId="9" fontId="16" fillId="4" borderId="24" xfId="0" applyNumberFormat="1" applyFont="1" applyFill="1" applyBorder="1" applyAlignment="1" applyProtection="1">
      <alignment horizontal="center" vertical="center" wrapText="1"/>
      <protection hidden="1"/>
    </xf>
    <xf numFmtId="0" fontId="17" fillId="0" borderId="13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6" fillId="2" borderId="25" xfId="0" applyFont="1" applyFill="1" applyBorder="1" applyAlignment="1" applyProtection="1">
      <alignment horizontal="center" vertical="center"/>
      <protection hidden="1"/>
    </xf>
    <xf numFmtId="0" fontId="16" fillId="2" borderId="26" xfId="0" applyFont="1" applyFill="1" applyBorder="1" applyAlignment="1" applyProtection="1">
      <alignment horizontal="center" vertical="center"/>
      <protection hidden="1"/>
    </xf>
    <xf numFmtId="0" fontId="16" fillId="2" borderId="27" xfId="0" applyFont="1" applyFill="1" applyBorder="1" applyAlignment="1" applyProtection="1">
      <alignment horizontal="center" vertical="center"/>
      <protection hidden="1"/>
    </xf>
    <xf numFmtId="0" fontId="17" fillId="0" borderId="13" xfId="0" applyFont="1" applyBorder="1" applyAlignment="1">
      <alignment horizontal="center" vertical="top" wrapText="1"/>
    </xf>
    <xf numFmtId="0" fontId="17" fillId="0" borderId="14" xfId="0" applyFont="1" applyBorder="1" applyAlignment="1">
      <alignment horizontal="center" vertical="top" wrapText="1"/>
    </xf>
    <xf numFmtId="0" fontId="17" fillId="0" borderId="15" xfId="0" applyFont="1" applyBorder="1" applyAlignment="1">
      <alignment horizontal="center" vertical="top" wrapText="1"/>
    </xf>
    <xf numFmtId="0" fontId="18" fillId="0" borderId="7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165" fontId="19" fillId="0" borderId="16" xfId="0" applyNumberFormat="1" applyFont="1" applyBorder="1" applyAlignment="1">
      <alignment horizontal="center" vertical="center"/>
    </xf>
    <xf numFmtId="165" fontId="19" fillId="3" borderId="16" xfId="0" applyNumberFormat="1" applyFont="1" applyFill="1" applyBorder="1" applyAlignment="1">
      <alignment horizontal="center" vertical="center"/>
    </xf>
    <xf numFmtId="165" fontId="19" fillId="3" borderId="17" xfId="0" applyNumberFormat="1" applyFont="1" applyFill="1" applyBorder="1" applyAlignment="1">
      <alignment horizontal="center" vertical="center"/>
    </xf>
    <xf numFmtId="0" fontId="7" fillId="4" borderId="13" xfId="0" applyFont="1" applyFill="1" applyBorder="1" applyAlignment="1">
      <alignment horizontal="center" vertical="top" wrapText="1"/>
    </xf>
    <xf numFmtId="0" fontId="7" fillId="4" borderId="14" xfId="0" applyFont="1" applyFill="1" applyBorder="1" applyAlignment="1">
      <alignment horizontal="center" vertical="top" wrapText="1"/>
    </xf>
    <xf numFmtId="0" fontId="7" fillId="4" borderId="15" xfId="0" applyFont="1" applyFill="1" applyBorder="1" applyAlignment="1">
      <alignment horizontal="center" vertical="top" wrapText="1"/>
    </xf>
    <xf numFmtId="0" fontId="17" fillId="0" borderId="28" xfId="0" applyFont="1" applyBorder="1" applyAlignment="1">
      <alignment horizontal="center" vertical="top" wrapText="1"/>
    </xf>
    <xf numFmtId="164" fontId="20" fillId="0" borderId="29" xfId="0" applyNumberFormat="1" applyFont="1" applyBorder="1" applyAlignment="1">
      <alignment horizontal="center" vertical="top" shrinkToFit="1"/>
    </xf>
    <xf numFmtId="164" fontId="20" fillId="0" borderId="15" xfId="0" applyNumberFormat="1" applyFont="1" applyBorder="1" applyAlignment="1">
      <alignment horizontal="center" vertical="top" shrinkToFit="1"/>
    </xf>
    <xf numFmtId="0" fontId="21" fillId="6" borderId="7" xfId="0" applyFont="1" applyFill="1" applyBorder="1" applyAlignment="1">
      <alignment horizontal="center" vertical="center"/>
    </xf>
    <xf numFmtId="0" fontId="21" fillId="6" borderId="16" xfId="0" applyFont="1" applyFill="1" applyBorder="1" applyAlignment="1">
      <alignment horizontal="center" vertical="center"/>
    </xf>
    <xf numFmtId="165" fontId="22" fillId="6" borderId="16" xfId="0" applyNumberFormat="1" applyFont="1" applyFill="1" applyBorder="1" applyAlignment="1">
      <alignment horizontal="center" vertical="center"/>
    </xf>
    <xf numFmtId="165" fontId="22" fillId="6" borderId="17" xfId="0" applyNumberFormat="1" applyFont="1" applyFill="1" applyBorder="1" applyAlignment="1">
      <alignment horizontal="center" vertical="center"/>
    </xf>
    <xf numFmtId="0" fontId="16" fillId="2" borderId="11" xfId="0" applyFont="1" applyFill="1" applyBorder="1" applyAlignment="1" applyProtection="1">
      <alignment horizontal="center" vertical="center"/>
      <protection hidden="1"/>
    </xf>
    <xf numFmtId="0" fontId="16" fillId="2" borderId="0" xfId="0" applyFont="1" applyFill="1" applyAlignment="1" applyProtection="1">
      <alignment horizontal="center" vertical="center"/>
      <protection hidden="1"/>
    </xf>
    <xf numFmtId="0" fontId="16" fillId="2" borderId="12" xfId="0" applyFont="1" applyFill="1" applyBorder="1" applyAlignment="1" applyProtection="1">
      <alignment horizontal="center" vertical="center"/>
      <protection hidden="1"/>
    </xf>
    <xf numFmtId="0" fontId="7" fillId="2" borderId="13" xfId="0" applyFont="1" applyFill="1" applyBorder="1" applyAlignment="1">
      <alignment horizontal="center" vertical="top" wrapText="1"/>
    </xf>
    <xf numFmtId="0" fontId="7" fillId="2" borderId="14" xfId="0" applyFont="1" applyFill="1" applyBorder="1" applyAlignment="1">
      <alignment horizontal="center" vertical="top" wrapText="1"/>
    </xf>
    <xf numFmtId="0" fontId="7" fillId="2" borderId="15" xfId="0" applyFont="1" applyFill="1" applyBorder="1" applyAlignment="1">
      <alignment horizontal="center" vertical="top" wrapText="1"/>
    </xf>
    <xf numFmtId="164" fontId="20" fillId="5" borderId="29" xfId="0" applyNumberFormat="1" applyFont="1" applyFill="1" applyBorder="1" applyAlignment="1">
      <alignment horizontal="center" vertical="top" shrinkToFit="1"/>
    </xf>
    <xf numFmtId="164" fontId="20" fillId="5" borderId="15" xfId="0" applyNumberFormat="1" applyFont="1" applyFill="1" applyBorder="1" applyAlignment="1">
      <alignment horizontal="center" vertical="top" shrinkToFit="1"/>
    </xf>
    <xf numFmtId="0" fontId="23" fillId="0" borderId="13" xfId="0" applyFont="1" applyBorder="1" applyAlignment="1">
      <alignment horizontal="center"/>
    </xf>
    <xf numFmtId="0" fontId="23" fillId="0" borderId="14" xfId="0" applyFont="1" applyBorder="1" applyAlignment="1">
      <alignment horizontal="center"/>
    </xf>
    <xf numFmtId="0" fontId="23" fillId="0" borderId="15" xfId="0" applyFont="1" applyBorder="1" applyAlignment="1">
      <alignment horizontal="center"/>
    </xf>
    <xf numFmtId="0" fontId="14" fillId="0" borderId="11" xfId="0" applyFont="1" applyBorder="1"/>
    <xf numFmtId="0" fontId="14" fillId="0" borderId="0" xfId="0" applyFont="1"/>
    <xf numFmtId="0" fontId="14" fillId="0" borderId="12" xfId="0" applyFont="1" applyBorder="1"/>
    <xf numFmtId="0" fontId="24" fillId="0" borderId="7" xfId="0" applyFont="1" applyBorder="1" applyAlignment="1">
      <alignment horizontal="center" vertical="center"/>
    </xf>
    <xf numFmtId="0" fontId="24" fillId="0" borderId="16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25" fillId="0" borderId="16" xfId="0" applyFont="1" applyBorder="1" applyAlignment="1">
      <alignment horizontal="center" vertical="center"/>
    </xf>
    <xf numFmtId="0" fontId="16" fillId="2" borderId="11" xfId="0" applyFont="1" applyFill="1" applyBorder="1" applyAlignment="1" applyProtection="1">
      <alignment horizontal="centerContinuous" vertical="center"/>
      <protection hidden="1"/>
    </xf>
    <xf numFmtId="0" fontId="16" fillId="2" borderId="0" xfId="0" applyFont="1" applyFill="1" applyAlignment="1" applyProtection="1">
      <alignment horizontal="centerContinuous" vertical="center"/>
      <protection hidden="1"/>
    </xf>
    <xf numFmtId="0" fontId="16" fillId="2" borderId="30" xfId="0" applyFont="1" applyFill="1" applyBorder="1" applyAlignment="1" applyProtection="1">
      <alignment horizontal="centerContinuous" vertical="center"/>
      <protection hidden="1"/>
    </xf>
    <xf numFmtId="0" fontId="16" fillId="2" borderId="12" xfId="0" applyFont="1" applyFill="1" applyBorder="1" applyAlignment="1" applyProtection="1">
      <alignment horizontal="centerContinuous" vertical="center"/>
      <protection hidden="1"/>
    </xf>
    <xf numFmtId="164" fontId="13" fillId="5" borderId="31" xfId="0" applyNumberFormat="1" applyFont="1" applyFill="1" applyBorder="1" applyAlignment="1">
      <alignment horizontal="center"/>
    </xf>
    <xf numFmtId="164" fontId="13" fillId="5" borderId="32" xfId="0" applyNumberFormat="1" applyFont="1" applyFill="1" applyBorder="1" applyAlignment="1">
      <alignment horizontal="center"/>
    </xf>
    <xf numFmtId="0" fontId="23" fillId="5" borderId="7" xfId="0" applyFont="1" applyFill="1" applyBorder="1" applyAlignment="1">
      <alignment horizontal="center" vertical="center"/>
    </xf>
    <xf numFmtId="0" fontId="23" fillId="5" borderId="16" xfId="0" applyFont="1" applyFill="1" applyBorder="1" applyAlignment="1">
      <alignment horizontal="center" vertical="center"/>
    </xf>
    <xf numFmtId="165" fontId="13" fillId="0" borderId="16" xfId="0" applyNumberFormat="1" applyFont="1" applyBorder="1" applyAlignment="1">
      <alignment horizontal="center" vertical="center"/>
    </xf>
    <xf numFmtId="0" fontId="26" fillId="2" borderId="33" xfId="0" applyFont="1" applyFill="1" applyBorder="1" applyAlignment="1">
      <alignment horizontal="center"/>
    </xf>
    <xf numFmtId="0" fontId="26" fillId="2" borderId="34" xfId="0" applyFont="1" applyFill="1" applyBorder="1" applyAlignment="1">
      <alignment horizontal="center"/>
    </xf>
    <xf numFmtId="0" fontId="26" fillId="2" borderId="35" xfId="0" applyFont="1" applyFill="1" applyBorder="1" applyAlignment="1">
      <alignment horizontal="center"/>
    </xf>
    <xf numFmtId="0" fontId="23" fillId="0" borderId="7" xfId="0" applyFont="1" applyBorder="1" applyAlignment="1">
      <alignment horizontal="center"/>
    </xf>
    <xf numFmtId="0" fontId="23" fillId="0" borderId="16" xfId="0" applyFont="1" applyBorder="1" applyAlignment="1">
      <alignment horizontal="center"/>
    </xf>
    <xf numFmtId="0" fontId="10" fillId="0" borderId="18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23" fillId="0" borderId="5" xfId="0" applyFont="1" applyBorder="1" applyAlignment="1">
      <alignment horizontal="center"/>
    </xf>
    <xf numFmtId="0" fontId="23" fillId="0" borderId="6" xfId="0" applyFont="1" applyBorder="1" applyAlignment="1">
      <alignment horizontal="center"/>
    </xf>
    <xf numFmtId="6" fontId="14" fillId="0" borderId="5" xfId="0" applyNumberFormat="1" applyFont="1" applyBorder="1" applyAlignment="1">
      <alignment horizontal="center"/>
    </xf>
    <xf numFmtId="6" fontId="14" fillId="0" borderId="6" xfId="0" applyNumberFormat="1" applyFont="1" applyBorder="1" applyAlignment="1">
      <alignment horizontal="center"/>
    </xf>
    <xf numFmtId="0" fontId="23" fillId="0" borderId="7" xfId="0" applyFont="1" applyBorder="1" applyAlignment="1">
      <alignment horizontal="center" vertical="center"/>
    </xf>
    <xf numFmtId="0" fontId="23" fillId="0" borderId="16" xfId="0" applyFont="1" applyBorder="1" applyAlignment="1">
      <alignment horizontal="center" vertical="center"/>
    </xf>
    <xf numFmtId="0" fontId="26" fillId="2" borderId="25" xfId="0" applyFont="1" applyFill="1" applyBorder="1" applyAlignment="1">
      <alignment horizontal="center" vertical="center"/>
    </xf>
    <xf numFmtId="0" fontId="26" fillId="2" borderId="26" xfId="0" applyFont="1" applyFill="1" applyBorder="1" applyAlignment="1">
      <alignment horizontal="center" vertical="center"/>
    </xf>
    <xf numFmtId="0" fontId="26" fillId="2" borderId="27" xfId="0" applyFont="1" applyFill="1" applyBorder="1" applyAlignment="1">
      <alignment horizontal="center" vertical="center"/>
    </xf>
    <xf numFmtId="0" fontId="23" fillId="0" borderId="33" xfId="0" applyFont="1" applyBorder="1" applyAlignment="1">
      <alignment horizontal="center"/>
    </xf>
    <xf numFmtId="0" fontId="23" fillId="0" borderId="35" xfId="0" applyFont="1" applyBorder="1" applyAlignment="1">
      <alignment horizontal="center"/>
    </xf>
    <xf numFmtId="166" fontId="14" fillId="0" borderId="33" xfId="0" applyNumberFormat="1" applyFont="1" applyBorder="1" applyAlignment="1">
      <alignment horizontal="center"/>
    </xf>
    <xf numFmtId="166" fontId="14" fillId="0" borderId="35" xfId="0" applyNumberFormat="1" applyFont="1" applyBorder="1" applyAlignment="1">
      <alignment horizontal="center"/>
    </xf>
    <xf numFmtId="165" fontId="13" fillId="3" borderId="16" xfId="0" applyNumberFormat="1" applyFont="1" applyFill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27" fillId="0" borderId="3" xfId="0" applyFont="1" applyBorder="1" applyAlignment="1">
      <alignment horizontal="center" vertical="center"/>
    </xf>
    <xf numFmtId="0" fontId="26" fillId="2" borderId="36" xfId="0" applyFont="1" applyFill="1" applyBorder="1" applyAlignment="1">
      <alignment horizontal="center"/>
    </xf>
    <xf numFmtId="0" fontId="26" fillId="2" borderId="37" xfId="0" applyFont="1" applyFill="1" applyBorder="1" applyAlignment="1">
      <alignment horizontal="center"/>
    </xf>
    <xf numFmtId="0" fontId="26" fillId="2" borderId="38" xfId="0" applyFont="1" applyFill="1" applyBorder="1" applyAlignment="1">
      <alignment horizontal="center"/>
    </xf>
    <xf numFmtId="0" fontId="27" fillId="0" borderId="7" xfId="0" applyFont="1" applyBorder="1" applyAlignment="1">
      <alignment horizontal="center" vertical="center"/>
    </xf>
    <xf numFmtId="0" fontId="27" fillId="0" borderId="16" xfId="0" applyFont="1" applyBorder="1" applyAlignment="1">
      <alignment horizontal="center" vertical="center"/>
    </xf>
    <xf numFmtId="0" fontId="27" fillId="0" borderId="17" xfId="0" applyFont="1" applyBorder="1" applyAlignment="1">
      <alignment horizontal="center" vertical="center"/>
    </xf>
    <xf numFmtId="0" fontId="23" fillId="0" borderId="21" xfId="0" applyFont="1" applyBorder="1" applyAlignment="1">
      <alignment horizontal="center"/>
    </xf>
    <xf numFmtId="0" fontId="23" fillId="0" borderId="9" xfId="0" applyFont="1" applyBorder="1" applyAlignment="1">
      <alignment horizontal="center"/>
    </xf>
    <xf numFmtId="0" fontId="23" fillId="0" borderId="22" xfId="0" applyFont="1" applyBorder="1" applyAlignment="1">
      <alignment horizontal="center"/>
    </xf>
    <xf numFmtId="0" fontId="27" fillId="0" borderId="39" xfId="0" applyFont="1" applyBorder="1" applyAlignment="1">
      <alignment horizontal="center" vertical="center"/>
    </xf>
    <xf numFmtId="0" fontId="27" fillId="0" borderId="31" xfId="0" applyFont="1" applyBorder="1" applyAlignment="1">
      <alignment horizontal="center" vertical="center"/>
    </xf>
    <xf numFmtId="0" fontId="27" fillId="0" borderId="32" xfId="0" applyFont="1" applyBorder="1" applyAlignment="1">
      <alignment horizontal="center" vertical="center"/>
    </xf>
    <xf numFmtId="0" fontId="15" fillId="2" borderId="33" xfId="0" applyFont="1" applyFill="1" applyBorder="1" applyAlignment="1">
      <alignment horizontal="center" vertical="center"/>
    </xf>
    <xf numFmtId="0" fontId="15" fillId="2" borderId="34" xfId="0" applyFont="1" applyFill="1" applyBorder="1" applyAlignment="1">
      <alignment horizontal="center" vertical="center"/>
    </xf>
    <xf numFmtId="0" fontId="15" fillId="2" borderId="35" xfId="0" applyFont="1" applyFill="1" applyBorder="1" applyAlignment="1">
      <alignment horizontal="center" vertical="center"/>
    </xf>
    <xf numFmtId="0" fontId="27" fillId="0" borderId="13" xfId="0" applyFont="1" applyBorder="1" applyAlignment="1">
      <alignment horizontal="center" vertical="center"/>
    </xf>
    <xf numFmtId="0" fontId="27" fillId="0" borderId="14" xfId="0" applyFont="1" applyBorder="1" applyAlignment="1">
      <alignment horizontal="center" vertical="center"/>
    </xf>
    <xf numFmtId="0" fontId="27" fillId="0" borderId="15" xfId="0" applyFont="1" applyBorder="1" applyAlignment="1">
      <alignment horizontal="center" vertical="center"/>
    </xf>
    <xf numFmtId="0" fontId="15" fillId="2" borderId="13" xfId="0" applyFont="1" applyFill="1" applyBorder="1" applyAlignment="1">
      <alignment horizontal="center" vertical="center" wrapText="1"/>
    </xf>
    <xf numFmtId="0" fontId="15" fillId="2" borderId="14" xfId="0" applyFont="1" applyFill="1" applyBorder="1" applyAlignment="1">
      <alignment horizontal="center" vertical="center" wrapText="1"/>
    </xf>
    <xf numFmtId="0" fontId="15" fillId="2" borderId="15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23" fillId="5" borderId="40" xfId="0" applyFont="1" applyFill="1" applyBorder="1" applyAlignment="1">
      <alignment horizontal="center" vertical="center"/>
    </xf>
    <xf numFmtId="0" fontId="23" fillId="5" borderId="41" xfId="0" applyFont="1" applyFill="1" applyBorder="1" applyAlignment="1">
      <alignment horizontal="center" vertical="center"/>
    </xf>
    <xf numFmtId="165" fontId="13" fillId="0" borderId="41" xfId="0" applyNumberFormat="1" applyFont="1" applyBorder="1" applyAlignment="1">
      <alignment horizontal="center" vertical="center"/>
    </xf>
    <xf numFmtId="165" fontId="19" fillId="3" borderId="41" xfId="0" applyNumberFormat="1" applyFont="1" applyFill="1" applyBorder="1" applyAlignment="1">
      <alignment horizontal="center" vertical="center"/>
    </xf>
    <xf numFmtId="165" fontId="19" fillId="3" borderId="42" xfId="0" applyNumberFormat="1" applyFont="1" applyFill="1" applyBorder="1" applyAlignment="1">
      <alignment horizontal="center" vertical="center"/>
    </xf>
    <xf numFmtId="0" fontId="29" fillId="0" borderId="11" xfId="0" applyFont="1" applyBorder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  <xf numFmtId="0" fontId="29" fillId="0" borderId="12" xfId="0" applyFont="1" applyBorder="1" applyAlignment="1">
      <alignment horizontal="center" vertical="center" wrapText="1"/>
    </xf>
    <xf numFmtId="0" fontId="23" fillId="0" borderId="40" xfId="0" applyFont="1" applyBorder="1" applyAlignment="1">
      <alignment horizontal="center"/>
    </xf>
    <xf numFmtId="0" fontId="23" fillId="0" borderId="41" xfId="0" applyFont="1" applyBorder="1" applyAlignment="1">
      <alignment horizontal="center"/>
    </xf>
    <xf numFmtId="0" fontId="30" fillId="2" borderId="5" xfId="0" applyFont="1" applyFill="1" applyBorder="1"/>
    <xf numFmtId="0" fontId="31" fillId="2" borderId="4" xfId="0" applyFont="1" applyFill="1" applyBorder="1"/>
    <xf numFmtId="0" fontId="0" fillId="2" borderId="4" xfId="0" applyFill="1" applyBorder="1"/>
    <xf numFmtId="0" fontId="2" fillId="2" borderId="4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2" borderId="6" xfId="0" applyFont="1" applyFill="1" applyBorder="1" applyAlignment="1">
      <alignment horizontal="left"/>
    </xf>
    <xf numFmtId="0" fontId="23" fillId="0" borderId="25" xfId="0" applyFont="1" applyBorder="1" applyAlignment="1">
      <alignment horizontal="center"/>
    </xf>
    <xf numFmtId="0" fontId="23" fillId="0" borderId="26" xfId="0" applyFont="1" applyBorder="1" applyAlignment="1">
      <alignment horizontal="center"/>
    </xf>
    <xf numFmtId="0" fontId="23" fillId="0" borderId="44" xfId="0" applyFont="1" applyBorder="1" applyAlignment="1">
      <alignment horizontal="center"/>
    </xf>
    <xf numFmtId="0" fontId="2" fillId="2" borderId="11" xfId="0" applyFont="1" applyFill="1" applyBorder="1"/>
    <xf numFmtId="0" fontId="2" fillId="2" borderId="0" xfId="0" applyFont="1" applyFill="1"/>
    <xf numFmtId="0" fontId="2" fillId="2" borderId="45" xfId="0" applyFont="1" applyFill="1" applyBorder="1" applyAlignment="1">
      <alignment horizontal="left"/>
    </xf>
    <xf numFmtId="0" fontId="2" fillId="2" borderId="0" xfId="0" applyFont="1" applyFill="1" applyAlignment="1">
      <alignment horizontal="left"/>
    </xf>
    <xf numFmtId="0" fontId="2" fillId="2" borderId="12" xfId="0" applyFont="1" applyFill="1" applyBorder="1" applyAlignment="1">
      <alignment horizontal="left"/>
    </xf>
    <xf numFmtId="0" fontId="2" fillId="2" borderId="11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3" fillId="0" borderId="34" xfId="0" applyFont="1" applyBorder="1" applyAlignment="1">
      <alignment horizontal="center"/>
    </xf>
    <xf numFmtId="0" fontId="23" fillId="0" borderId="46" xfId="0" applyFont="1" applyBorder="1" applyAlignment="1">
      <alignment horizontal="center"/>
    </xf>
    <xf numFmtId="0" fontId="0" fillId="3" borderId="34" xfId="0" applyFill="1" applyBorder="1"/>
    <xf numFmtId="0" fontId="2" fillId="2" borderId="33" xfId="0" applyFont="1" applyFill="1" applyBorder="1"/>
    <xf numFmtId="0" fontId="2" fillId="2" borderId="34" xfId="0" applyFont="1" applyFill="1" applyBorder="1"/>
    <xf numFmtId="0" fontId="2" fillId="2" borderId="47" xfId="0" applyFont="1" applyFill="1" applyBorder="1" applyAlignment="1">
      <alignment horizontal="left"/>
    </xf>
    <xf numFmtId="0" fontId="2" fillId="2" borderId="34" xfId="0" applyFont="1" applyFill="1" applyBorder="1" applyAlignment="1">
      <alignment horizontal="left"/>
    </xf>
    <xf numFmtId="0" fontId="2" fillId="2" borderId="35" xfId="0" applyFont="1" applyFill="1" applyBorder="1" applyAlignment="1">
      <alignment horizontal="left"/>
    </xf>
    <xf numFmtId="0" fontId="2" fillId="2" borderId="33" xfId="0" applyFont="1" applyFill="1" applyBorder="1" applyAlignment="1">
      <alignment horizontal="center"/>
    </xf>
    <xf numFmtId="0" fontId="2" fillId="2" borderId="34" xfId="0" applyFont="1" applyFill="1" applyBorder="1" applyAlignment="1">
      <alignment horizontal="center"/>
    </xf>
    <xf numFmtId="0" fontId="2" fillId="2" borderId="35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14" fillId="0" borderId="14" xfId="0" applyFont="1" applyBorder="1" applyAlignment="1">
      <alignment horizontal="center"/>
    </xf>
    <xf numFmtId="0" fontId="14" fillId="0" borderId="34" xfId="0" applyFont="1" applyBorder="1" applyAlignment="1">
      <alignment horizontal="center"/>
    </xf>
    <xf numFmtId="0" fontId="14" fillId="0" borderId="35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165" fontId="0" fillId="0" borderId="0" xfId="0" applyNumberFormat="1"/>
    <xf numFmtId="0" fontId="0" fillId="7" borderId="0" xfId="0" applyFill="1"/>
    <xf numFmtId="14" fontId="0" fillId="0" borderId="0" xfId="0" applyNumberFormat="1"/>
    <xf numFmtId="0" fontId="0" fillId="0" borderId="5" xfId="0" applyBorder="1"/>
    <xf numFmtId="0" fontId="0" fillId="8" borderId="5" xfId="0" applyFill="1" applyBorder="1" applyAlignment="1">
      <alignment horizontal="center"/>
    </xf>
    <xf numFmtId="0" fontId="0" fillId="8" borderId="4" xfId="0" applyFill="1" applyBorder="1" applyAlignment="1">
      <alignment horizontal="center"/>
    </xf>
    <xf numFmtId="0" fontId="0" fillId="8" borderId="6" xfId="0" applyFill="1" applyBorder="1" applyAlignment="1">
      <alignment horizontal="center"/>
    </xf>
    <xf numFmtId="0" fontId="0" fillId="0" borderId="4" xfId="0" applyBorder="1"/>
    <xf numFmtId="0" fontId="3" fillId="0" borderId="0" xfId="0" applyFont="1"/>
    <xf numFmtId="0" fontId="9" fillId="2" borderId="13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32" fillId="0" borderId="0" xfId="0" applyFont="1"/>
    <xf numFmtId="164" fontId="12" fillId="5" borderId="11" xfId="0" applyNumberFormat="1" applyFont="1" applyFill="1" applyBorder="1" applyAlignment="1" applyProtection="1">
      <alignment horizontal="center" vertical="center"/>
      <protection hidden="1"/>
    </xf>
    <xf numFmtId="164" fontId="13" fillId="5" borderId="11" xfId="0" applyNumberFormat="1" applyFont="1" applyFill="1" applyBorder="1" applyAlignment="1">
      <alignment horizontal="center"/>
    </xf>
    <xf numFmtId="164" fontId="13" fillId="5" borderId="0" xfId="0" applyNumberFormat="1" applyFont="1" applyFill="1" applyAlignment="1">
      <alignment horizontal="center"/>
    </xf>
    <xf numFmtId="164" fontId="13" fillId="5" borderId="12" xfId="0" applyNumberFormat="1" applyFont="1" applyFill="1" applyBorder="1" applyAlignment="1">
      <alignment horizontal="center"/>
    </xf>
    <xf numFmtId="164" fontId="13" fillId="7" borderId="11" xfId="0" applyNumberFormat="1" applyFont="1" applyFill="1" applyBorder="1" applyAlignment="1">
      <alignment horizontal="center"/>
    </xf>
    <xf numFmtId="164" fontId="0" fillId="0" borderId="11" xfId="0" applyNumberFormat="1" applyBorder="1"/>
    <xf numFmtId="164" fontId="0" fillId="0" borderId="0" xfId="0" applyNumberFormat="1"/>
    <xf numFmtId="164" fontId="0" fillId="0" borderId="12" xfId="0" applyNumberFormat="1" applyBorder="1"/>
    <xf numFmtId="0" fontId="0" fillId="0" borderId="11" xfId="0" applyBorder="1"/>
    <xf numFmtId="0" fontId="0" fillId="0" borderId="6" xfId="0" applyBorder="1"/>
    <xf numFmtId="164" fontId="12" fillId="5" borderId="33" xfId="0" applyNumberFormat="1" applyFont="1" applyFill="1" applyBorder="1" applyAlignment="1" applyProtection="1">
      <alignment horizontal="center" vertical="center"/>
      <protection hidden="1"/>
    </xf>
    <xf numFmtId="164" fontId="13" fillId="5" borderId="33" xfId="0" applyNumberFormat="1" applyFont="1" applyFill="1" applyBorder="1" applyAlignment="1">
      <alignment horizontal="center"/>
    </xf>
    <xf numFmtId="164" fontId="13" fillId="5" borderId="34" xfId="0" applyNumberFormat="1" applyFont="1" applyFill="1" applyBorder="1" applyAlignment="1">
      <alignment horizontal="center"/>
    </xf>
    <xf numFmtId="164" fontId="13" fillId="5" borderId="35" xfId="0" applyNumberFormat="1" applyFont="1" applyFill="1" applyBorder="1" applyAlignment="1">
      <alignment horizontal="center"/>
    </xf>
    <xf numFmtId="0" fontId="0" fillId="0" borderId="34" xfId="0" applyBorder="1"/>
    <xf numFmtId="164" fontId="0" fillId="0" borderId="33" xfId="0" applyNumberFormat="1" applyBorder="1"/>
    <xf numFmtId="164" fontId="0" fillId="0" borderId="34" xfId="0" applyNumberFormat="1" applyBorder="1"/>
    <xf numFmtId="164" fontId="0" fillId="0" borderId="35" xfId="0" applyNumberFormat="1" applyBorder="1"/>
    <xf numFmtId="0" fontId="0" fillId="0" borderId="33" xfId="0" applyBorder="1"/>
    <xf numFmtId="0" fontId="33" fillId="0" borderId="0" xfId="0" applyFont="1"/>
    <xf numFmtId="164" fontId="14" fillId="5" borderId="0" xfId="3" applyNumberFormat="1" applyFont="1" applyFill="1" applyAlignment="1">
      <alignment horizontal="center"/>
    </xf>
    <xf numFmtId="164" fontId="34" fillId="5" borderId="0" xfId="3" applyNumberFormat="1" applyFont="1" applyFill="1" applyAlignment="1">
      <alignment horizontal="center"/>
    </xf>
    <xf numFmtId="164" fontId="14" fillId="9" borderId="0" xfId="3" applyNumberFormat="1" applyFont="1" applyFill="1" applyAlignment="1">
      <alignment horizontal="center"/>
    </xf>
    <xf numFmtId="0" fontId="5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33" fillId="2" borderId="4" xfId="0" applyFont="1" applyFill="1" applyBorder="1"/>
    <xf numFmtId="0" fontId="33" fillId="0" borderId="4" xfId="0" applyFont="1" applyBorder="1" applyAlignment="1">
      <alignment horizontal="center"/>
    </xf>
    <xf numFmtId="0" fontId="33" fillId="0" borderId="4" xfId="0" applyFont="1" applyBorder="1"/>
    <xf numFmtId="0" fontId="33" fillId="5" borderId="4" xfId="0" applyFont="1" applyFill="1" applyBorder="1"/>
    <xf numFmtId="0" fontId="33" fillId="2" borderId="6" xfId="0" applyFont="1" applyFill="1" applyBorder="1"/>
    <xf numFmtId="0" fontId="5" fillId="2" borderId="11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35" fillId="2" borderId="0" xfId="0" applyFont="1" applyFill="1" applyAlignment="1">
      <alignment vertical="center"/>
    </xf>
    <xf numFmtId="0" fontId="36" fillId="0" borderId="0" xfId="0" applyFont="1" applyAlignment="1">
      <alignment vertical="center"/>
    </xf>
    <xf numFmtId="0" fontId="33" fillId="5" borderId="0" xfId="0" applyFont="1" applyFill="1"/>
    <xf numFmtId="0" fontId="33" fillId="2" borderId="0" xfId="0" applyFont="1" applyFill="1"/>
    <xf numFmtId="0" fontId="33" fillId="2" borderId="12" xfId="0" applyFont="1" applyFill="1" applyBorder="1"/>
    <xf numFmtId="0" fontId="37" fillId="4" borderId="11" xfId="0" applyFont="1" applyFill="1" applyBorder="1" applyAlignment="1">
      <alignment horizontal="center" vertical="center"/>
    </xf>
    <xf numFmtId="0" fontId="37" fillId="4" borderId="0" xfId="0" applyFont="1" applyFill="1" applyAlignment="1">
      <alignment horizontal="center" vertical="center"/>
    </xf>
    <xf numFmtId="14" fontId="37" fillId="4" borderId="0" xfId="0" applyNumberFormat="1" applyFont="1" applyFill="1" applyAlignment="1">
      <alignment horizontal="center" vertical="center"/>
    </xf>
    <xf numFmtId="0" fontId="35" fillId="4" borderId="0" xfId="0" applyFont="1" applyFill="1" applyAlignment="1">
      <alignment vertical="center"/>
    </xf>
    <xf numFmtId="0" fontId="6" fillId="4" borderId="16" xfId="0" applyFont="1" applyFill="1" applyBorder="1" applyAlignment="1">
      <alignment horizontal="center" vertical="center"/>
    </xf>
    <xf numFmtId="0" fontId="33" fillId="4" borderId="0" xfId="0" applyFont="1" applyFill="1"/>
    <xf numFmtId="0" fontId="33" fillId="4" borderId="12" xfId="0" applyFont="1" applyFill="1" applyBorder="1"/>
    <xf numFmtId="0" fontId="37" fillId="2" borderId="11" xfId="0" applyFont="1" applyFill="1" applyBorder="1" applyAlignment="1">
      <alignment horizontal="center"/>
    </xf>
    <xf numFmtId="0" fontId="37" fillId="2" borderId="0" xfId="0" applyFont="1" applyFill="1" applyAlignment="1">
      <alignment horizontal="center"/>
    </xf>
    <xf numFmtId="0" fontId="37" fillId="2" borderId="16" xfId="0" applyFont="1" applyFill="1" applyBorder="1" applyAlignment="1">
      <alignment horizontal="center"/>
    </xf>
    <xf numFmtId="0" fontId="33" fillId="2" borderId="16" xfId="0" applyFont="1" applyFill="1" applyBorder="1"/>
    <xf numFmtId="0" fontId="38" fillId="2" borderId="0" xfId="0" applyFont="1" applyFill="1" applyAlignment="1">
      <alignment horizontal="center" vertical="center" wrapText="1"/>
    </xf>
    <xf numFmtId="0" fontId="37" fillId="4" borderId="7" xfId="0" applyFont="1" applyFill="1" applyBorder="1" applyAlignment="1">
      <alignment horizontal="center" vertical="center"/>
    </xf>
    <xf numFmtId="0" fontId="37" fillId="4" borderId="16" xfId="0" applyFont="1" applyFill="1" applyBorder="1" applyAlignment="1">
      <alignment horizontal="center" vertical="center"/>
    </xf>
    <xf numFmtId="0" fontId="33" fillId="4" borderId="8" xfId="0" applyFont="1" applyFill="1" applyBorder="1"/>
    <xf numFmtId="9" fontId="37" fillId="4" borderId="16" xfId="0" applyNumberFormat="1" applyFont="1" applyFill="1" applyBorder="1" applyAlignment="1">
      <alignment horizontal="center" vertical="center"/>
    </xf>
    <xf numFmtId="0" fontId="15" fillId="4" borderId="16" xfId="0" applyFont="1" applyFill="1" applyBorder="1" applyAlignment="1">
      <alignment horizontal="center" vertical="top" wrapText="1"/>
    </xf>
    <xf numFmtId="0" fontId="15" fillId="4" borderId="17" xfId="0" applyFont="1" applyFill="1" applyBorder="1" applyAlignment="1">
      <alignment horizontal="center" vertical="top" wrapText="1"/>
    </xf>
    <xf numFmtId="167" fontId="40" fillId="5" borderId="7" xfId="1" applyNumberFormat="1" applyFont="1" applyFill="1" applyBorder="1" applyAlignment="1">
      <alignment horizontal="center" vertical="center"/>
    </xf>
    <xf numFmtId="164" fontId="33" fillId="0" borderId="16" xfId="0" applyNumberFormat="1" applyFont="1" applyBorder="1" applyAlignment="1">
      <alignment horizontal="center" vertical="center"/>
    </xf>
    <xf numFmtId="168" fontId="33" fillId="10" borderId="0" xfId="0" applyNumberFormat="1" applyFont="1" applyFill="1"/>
    <xf numFmtId="0" fontId="40" fillId="5" borderId="23" xfId="0" applyFont="1" applyFill="1" applyBorder="1" applyAlignment="1">
      <alignment horizontal="center" vertical="center" wrapText="1"/>
    </xf>
    <xf numFmtId="0" fontId="36" fillId="0" borderId="23" xfId="0" applyFont="1" applyBorder="1"/>
    <xf numFmtId="164" fontId="33" fillId="0" borderId="23" xfId="0" applyNumberFormat="1" applyFont="1" applyBorder="1" applyAlignment="1">
      <alignment horizontal="center"/>
    </xf>
    <xf numFmtId="0" fontId="33" fillId="0" borderId="23" xfId="0" applyFont="1" applyBorder="1" applyAlignment="1">
      <alignment horizontal="center"/>
    </xf>
    <xf numFmtId="164" fontId="33" fillId="0" borderId="23" xfId="3" applyNumberFormat="1" applyFont="1" applyBorder="1" applyAlignment="1">
      <alignment horizontal="center"/>
    </xf>
    <xf numFmtId="0" fontId="33" fillId="10" borderId="0" xfId="0" applyFont="1" applyFill="1"/>
    <xf numFmtId="10" fontId="41" fillId="0" borderId="16" xfId="0" applyNumberFormat="1" applyFont="1" applyBorder="1" applyAlignment="1">
      <alignment horizontal="center" vertical="center" shrinkToFit="1"/>
    </xf>
    <xf numFmtId="2" fontId="41" fillId="0" borderId="16" xfId="0" applyNumberFormat="1" applyFont="1" applyBorder="1" applyAlignment="1">
      <alignment horizontal="center" vertical="center" shrinkToFit="1"/>
    </xf>
    <xf numFmtId="2" fontId="41" fillId="0" borderId="17" xfId="0" applyNumberFormat="1" applyFont="1" applyBorder="1" applyAlignment="1">
      <alignment horizontal="center" vertical="center" shrinkToFit="1"/>
    </xf>
    <xf numFmtId="0" fontId="40" fillId="5" borderId="16" xfId="0" applyFont="1" applyFill="1" applyBorder="1" applyAlignment="1">
      <alignment horizontal="center" vertical="center" wrapText="1"/>
    </xf>
    <xf numFmtId="0" fontId="36" fillId="0" borderId="16" xfId="0" applyFont="1" applyBorder="1"/>
    <xf numFmtId="164" fontId="33" fillId="0" borderId="16" xfId="0" applyNumberFormat="1" applyFont="1" applyBorder="1" applyAlignment="1">
      <alignment horizontal="center"/>
    </xf>
    <xf numFmtId="164" fontId="33" fillId="0" borderId="16" xfId="3" applyNumberFormat="1" applyFont="1" applyBorder="1" applyAlignment="1">
      <alignment horizontal="center"/>
    </xf>
    <xf numFmtId="0" fontId="42" fillId="2" borderId="16" xfId="0" applyFont="1" applyFill="1" applyBorder="1" applyAlignment="1">
      <alignment horizontal="center" vertical="center" wrapText="1"/>
    </xf>
    <xf numFmtId="0" fontId="42" fillId="2" borderId="17" xfId="0" applyFont="1" applyFill="1" applyBorder="1" applyAlignment="1">
      <alignment horizontal="center" vertical="center" wrapText="1"/>
    </xf>
    <xf numFmtId="0" fontId="33" fillId="0" borderId="16" xfId="0" applyFont="1" applyBorder="1" applyAlignment="1">
      <alignment horizontal="center"/>
    </xf>
    <xf numFmtId="164" fontId="33" fillId="11" borderId="16" xfId="0" applyNumberFormat="1" applyFont="1" applyFill="1" applyBorder="1" applyAlignment="1">
      <alignment horizontal="center"/>
    </xf>
    <xf numFmtId="0" fontId="43" fillId="0" borderId="16" xfId="0" applyFont="1" applyBorder="1" applyAlignment="1">
      <alignment horizontal="center" vertical="center" wrapText="1"/>
    </xf>
    <xf numFmtId="0" fontId="43" fillId="0" borderId="17" xfId="0" applyFont="1" applyBorder="1" applyAlignment="1">
      <alignment horizontal="center" vertical="center" wrapText="1"/>
    </xf>
    <xf numFmtId="0" fontId="43" fillId="0" borderId="16" xfId="0" applyFont="1" applyBorder="1" applyAlignment="1">
      <alignment horizontal="center" vertical="top" wrapText="1"/>
    </xf>
    <xf numFmtId="0" fontId="43" fillId="0" borderId="17" xfId="0" applyFont="1" applyBorder="1" applyAlignment="1">
      <alignment horizontal="center" vertical="top" wrapText="1"/>
    </xf>
    <xf numFmtId="0" fontId="44" fillId="5" borderId="0" xfId="0" applyFont="1" applyFill="1" applyAlignment="1">
      <alignment vertical="center" wrapText="1"/>
    </xf>
    <xf numFmtId="0" fontId="44" fillId="5" borderId="0" xfId="0" applyFont="1" applyFill="1" applyAlignment="1">
      <alignment horizontal="right" vertical="center" wrapText="1"/>
    </xf>
    <xf numFmtId="0" fontId="40" fillId="5" borderId="16" xfId="0" applyFont="1" applyFill="1" applyBorder="1" applyAlignment="1">
      <alignment vertical="center" wrapText="1"/>
    </xf>
    <xf numFmtId="0" fontId="42" fillId="4" borderId="16" xfId="0" applyFont="1" applyFill="1" applyBorder="1" applyAlignment="1">
      <alignment horizontal="center" vertical="center" wrapText="1"/>
    </xf>
    <xf numFmtId="0" fontId="42" fillId="4" borderId="17" xfId="0" applyFont="1" applyFill="1" applyBorder="1" applyAlignment="1">
      <alignment horizontal="center" vertical="center" wrapText="1"/>
    </xf>
    <xf numFmtId="164" fontId="45" fillId="0" borderId="16" xfId="0" applyNumberFormat="1" applyFont="1" applyBorder="1" applyAlignment="1">
      <alignment horizontal="center"/>
    </xf>
    <xf numFmtId="164" fontId="41" fillId="0" borderId="16" xfId="0" applyNumberFormat="1" applyFont="1" applyBorder="1" applyAlignment="1">
      <alignment horizontal="center" vertical="top" shrinkToFit="1"/>
    </xf>
    <xf numFmtId="164" fontId="41" fillId="0" borderId="17" xfId="0" applyNumberFormat="1" applyFont="1" applyBorder="1" applyAlignment="1">
      <alignment horizontal="center" vertical="top" shrinkToFit="1"/>
    </xf>
    <xf numFmtId="0" fontId="42" fillId="2" borderId="16" xfId="0" applyFont="1" applyFill="1" applyBorder="1" applyAlignment="1">
      <alignment horizontal="center" vertical="top" wrapText="1"/>
    </xf>
    <xf numFmtId="0" fontId="42" fillId="2" borderId="17" xfId="0" applyFont="1" applyFill="1" applyBorder="1" applyAlignment="1">
      <alignment horizontal="center" vertical="top" wrapText="1"/>
    </xf>
    <xf numFmtId="164" fontId="33" fillId="12" borderId="16" xfId="0" applyNumberFormat="1" applyFont="1" applyFill="1" applyBorder="1" applyAlignment="1">
      <alignment horizontal="center"/>
    </xf>
    <xf numFmtId="0" fontId="36" fillId="10" borderId="0" xfId="0" applyFont="1" applyFill="1" applyAlignment="1">
      <alignment vertical="top"/>
    </xf>
    <xf numFmtId="0" fontId="36" fillId="10" borderId="0" xfId="0" applyFont="1" applyFill="1"/>
    <xf numFmtId="0" fontId="33" fillId="10" borderId="0" xfId="0" applyFont="1" applyFill="1" applyAlignment="1">
      <alignment vertical="top"/>
    </xf>
    <xf numFmtId="164" fontId="41" fillId="5" borderId="16" xfId="0" applyNumberFormat="1" applyFont="1" applyFill="1" applyBorder="1" applyAlignment="1">
      <alignment horizontal="center" vertical="top" shrinkToFit="1"/>
    </xf>
    <xf numFmtId="164" fontId="41" fillId="5" borderId="17" xfId="0" applyNumberFormat="1" applyFont="1" applyFill="1" applyBorder="1" applyAlignment="1">
      <alignment horizontal="center" vertical="top" shrinkToFit="1"/>
    </xf>
    <xf numFmtId="0" fontId="36" fillId="0" borderId="16" xfId="0" applyFont="1" applyBorder="1" applyAlignment="1">
      <alignment horizontal="center"/>
    </xf>
    <xf numFmtId="0" fontId="36" fillId="0" borderId="17" xfId="0" applyFont="1" applyBorder="1" applyAlignment="1">
      <alignment horizontal="center"/>
    </xf>
    <xf numFmtId="0" fontId="37" fillId="2" borderId="16" xfId="0" applyFont="1" applyFill="1" applyBorder="1" applyAlignment="1">
      <alignment horizontal="center" vertical="center" wrapText="1"/>
    </xf>
    <xf numFmtId="0" fontId="37" fillId="2" borderId="17" xfId="0" applyFont="1" applyFill="1" applyBorder="1" applyAlignment="1">
      <alignment horizontal="center" vertical="center" wrapText="1"/>
    </xf>
    <xf numFmtId="0" fontId="40" fillId="5" borderId="16" xfId="0" applyFont="1" applyFill="1" applyBorder="1" applyAlignment="1">
      <alignment horizontal="center" vertical="center"/>
    </xf>
    <xf numFmtId="0" fontId="36" fillId="5" borderId="16" xfId="0" applyFont="1" applyFill="1" applyBorder="1" applyAlignment="1">
      <alignment horizontal="center" vertical="center"/>
    </xf>
    <xf numFmtId="164" fontId="33" fillId="5" borderId="16" xfId="0" applyNumberFormat="1" applyFont="1" applyFill="1" applyBorder="1" applyAlignment="1">
      <alignment horizontal="center" vertical="center"/>
    </xf>
    <xf numFmtId="0" fontId="37" fillId="2" borderId="41" xfId="0" applyFont="1" applyFill="1" applyBorder="1" applyAlignment="1">
      <alignment horizontal="center" vertical="center" wrapText="1"/>
    </xf>
    <xf numFmtId="0" fontId="37" fillId="2" borderId="42" xfId="0" applyFont="1" applyFill="1" applyBorder="1" applyAlignment="1">
      <alignment horizontal="center" vertical="center" wrapText="1"/>
    </xf>
    <xf numFmtId="0" fontId="36" fillId="0" borderId="16" xfId="0" applyFont="1" applyBorder="1" applyAlignment="1">
      <alignment vertical="center"/>
    </xf>
    <xf numFmtId="164" fontId="33" fillId="12" borderId="16" xfId="0" applyNumberFormat="1" applyFont="1" applyFill="1" applyBorder="1" applyAlignment="1">
      <alignment horizontal="center" vertical="center"/>
    </xf>
    <xf numFmtId="0" fontId="41" fillId="0" borderId="0" xfId="0" applyFont="1" applyAlignment="1">
      <alignment horizontal="center" vertical="center"/>
    </xf>
    <xf numFmtId="0" fontId="41" fillId="0" borderId="12" xfId="0" applyFont="1" applyBorder="1" applyAlignment="1">
      <alignment horizontal="center" vertical="center"/>
    </xf>
    <xf numFmtId="164" fontId="33" fillId="11" borderId="16" xfId="0" applyNumberFormat="1" applyFont="1" applyFill="1" applyBorder="1" applyAlignment="1">
      <alignment horizontal="center" vertical="center"/>
    </xf>
    <xf numFmtId="0" fontId="37" fillId="2" borderId="23" xfId="0" applyFont="1" applyFill="1" applyBorder="1" applyAlignment="1">
      <alignment horizontal="center" vertical="center" wrapText="1"/>
    </xf>
    <xf numFmtId="0" fontId="37" fillId="2" borderId="24" xfId="0" applyFont="1" applyFill="1" applyBorder="1" applyAlignment="1">
      <alignment horizontal="center" vertical="center" wrapText="1"/>
    </xf>
    <xf numFmtId="0" fontId="41" fillId="0" borderId="16" xfId="0" applyFont="1" applyBorder="1" applyAlignment="1">
      <alignment horizontal="center" vertical="center"/>
    </xf>
    <xf numFmtId="0" fontId="41" fillId="0" borderId="17" xfId="0" applyFont="1" applyBorder="1" applyAlignment="1">
      <alignment horizontal="center" vertical="center"/>
    </xf>
    <xf numFmtId="0" fontId="41" fillId="0" borderId="41" xfId="0" applyFont="1" applyBorder="1" applyAlignment="1">
      <alignment horizontal="center" vertical="center"/>
    </xf>
    <xf numFmtId="0" fontId="41" fillId="0" borderId="42" xfId="0" applyFont="1" applyBorder="1" applyAlignment="1">
      <alignment horizontal="center" vertical="center"/>
    </xf>
    <xf numFmtId="164" fontId="33" fillId="5" borderId="16" xfId="3" applyNumberFormat="1" applyFont="1" applyFill="1" applyBorder="1" applyAlignment="1">
      <alignment horizontal="center"/>
    </xf>
    <xf numFmtId="0" fontId="37" fillId="2" borderId="48" xfId="0" applyFont="1" applyFill="1" applyBorder="1" applyAlignment="1">
      <alignment horizontal="center" vertical="center" wrapText="1"/>
    </xf>
    <xf numFmtId="0" fontId="37" fillId="2" borderId="26" xfId="0" applyFont="1" applyFill="1" applyBorder="1" applyAlignment="1">
      <alignment horizontal="center" vertical="center" wrapText="1"/>
    </xf>
    <xf numFmtId="0" fontId="37" fillId="2" borderId="27" xfId="0" applyFont="1" applyFill="1" applyBorder="1" applyAlignment="1">
      <alignment horizontal="center" vertical="center" wrapText="1"/>
    </xf>
    <xf numFmtId="0" fontId="40" fillId="0" borderId="16" xfId="0" applyFont="1" applyBorder="1" applyAlignment="1">
      <alignment horizontal="center" vertical="center" wrapText="1"/>
    </xf>
    <xf numFmtId="0" fontId="37" fillId="2" borderId="45" xfId="0" applyFont="1" applyFill="1" applyBorder="1" applyAlignment="1">
      <alignment horizontal="center" vertical="center" wrapText="1"/>
    </xf>
    <xf numFmtId="0" fontId="37" fillId="2" borderId="0" xfId="0" applyFont="1" applyFill="1" applyAlignment="1">
      <alignment horizontal="center" vertical="center" wrapText="1"/>
    </xf>
    <xf numFmtId="0" fontId="37" fillId="2" borderId="12" xfId="0" applyFont="1" applyFill="1" applyBorder="1" applyAlignment="1">
      <alignment horizontal="center" vertical="center" wrapText="1"/>
    </xf>
    <xf numFmtId="0" fontId="37" fillId="2" borderId="49" xfId="0" applyFont="1" applyFill="1" applyBorder="1" applyAlignment="1">
      <alignment horizontal="center" vertical="center" wrapText="1"/>
    </xf>
    <xf numFmtId="0" fontId="37" fillId="2" borderId="19" xfId="0" applyFont="1" applyFill="1" applyBorder="1" applyAlignment="1">
      <alignment horizontal="center" vertical="center" wrapText="1"/>
    </xf>
    <xf numFmtId="0" fontId="37" fillId="2" borderId="20" xfId="0" applyFont="1" applyFill="1" applyBorder="1" applyAlignment="1">
      <alignment horizontal="center" vertical="center" wrapText="1"/>
    </xf>
    <xf numFmtId="0" fontId="40" fillId="5" borderId="41" xfId="0" applyFont="1" applyFill="1" applyBorder="1" applyAlignment="1">
      <alignment horizontal="center" vertical="center"/>
    </xf>
    <xf numFmtId="0" fontId="33" fillId="0" borderId="16" xfId="0" applyFont="1" applyBorder="1" applyAlignment="1">
      <alignment horizontal="center" vertical="center"/>
    </xf>
    <xf numFmtId="0" fontId="40" fillId="5" borderId="50" xfId="0" applyFont="1" applyFill="1" applyBorder="1" applyAlignment="1">
      <alignment horizontal="center" vertical="center"/>
    </xf>
    <xf numFmtId="167" fontId="40" fillId="5" borderId="40" xfId="1" applyNumberFormat="1" applyFont="1" applyFill="1" applyBorder="1" applyAlignment="1">
      <alignment horizontal="center" vertical="center"/>
    </xf>
    <xf numFmtId="164" fontId="33" fillId="0" borderId="41" xfId="0" applyNumberFormat="1" applyFont="1" applyBorder="1" applyAlignment="1">
      <alignment horizontal="center" vertical="center"/>
    </xf>
    <xf numFmtId="0" fontId="37" fillId="2" borderId="17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2" borderId="16" xfId="0" applyFont="1" applyFill="1" applyBorder="1" applyAlignment="1">
      <alignment horizontal="center"/>
    </xf>
    <xf numFmtId="164" fontId="37" fillId="2" borderId="16" xfId="0" applyNumberFormat="1" applyFont="1" applyFill="1" applyBorder="1" applyAlignment="1">
      <alignment horizontal="center" vertical="center"/>
    </xf>
    <xf numFmtId="2" fontId="37" fillId="2" borderId="16" xfId="0" applyNumberFormat="1" applyFont="1" applyFill="1" applyBorder="1" applyAlignment="1">
      <alignment horizontal="center"/>
    </xf>
    <xf numFmtId="9" fontId="37" fillId="4" borderId="17" xfId="0" applyNumberFormat="1" applyFont="1" applyFill="1" applyBorder="1" applyAlignment="1">
      <alignment horizontal="center" vertical="center"/>
    </xf>
    <xf numFmtId="0" fontId="33" fillId="4" borderId="7" xfId="0" applyFont="1" applyFill="1" applyBorder="1"/>
    <xf numFmtId="0" fontId="37" fillId="4" borderId="16" xfId="0" applyFont="1" applyFill="1" applyBorder="1" applyAlignment="1">
      <alignment horizontal="center"/>
    </xf>
    <xf numFmtId="9" fontId="37" fillId="4" borderId="16" xfId="0" applyNumberFormat="1" applyFont="1" applyFill="1" applyBorder="1" applyAlignment="1">
      <alignment horizontal="center"/>
    </xf>
    <xf numFmtId="0" fontId="48" fillId="5" borderId="16" xfId="0" applyFont="1" applyFill="1" applyBorder="1" applyAlignment="1">
      <alignment horizontal="center" vertical="top" wrapText="1"/>
    </xf>
    <xf numFmtId="164" fontId="33" fillId="0" borderId="16" xfId="0" applyNumberFormat="1" applyFont="1" applyBorder="1" applyAlignment="1">
      <alignment vertical="center"/>
    </xf>
    <xf numFmtId="164" fontId="33" fillId="0" borderId="17" xfId="0" applyNumberFormat="1" applyFont="1" applyBorder="1" applyAlignment="1">
      <alignment vertical="center"/>
    </xf>
    <xf numFmtId="0" fontId="2" fillId="2" borderId="7" xfId="0" applyFont="1" applyFill="1" applyBorder="1" applyAlignment="1">
      <alignment horizontal="center" vertical="center" wrapText="1"/>
    </xf>
    <xf numFmtId="0" fontId="36" fillId="0" borderId="16" xfId="0" applyFont="1" applyBorder="1" applyAlignment="1">
      <alignment horizontal="center"/>
    </xf>
    <xf numFmtId="164" fontId="43" fillId="0" borderId="16" xfId="0" applyNumberFormat="1" applyFont="1" applyBorder="1" applyAlignment="1">
      <alignment horizontal="center"/>
    </xf>
    <xf numFmtId="164" fontId="49" fillId="5" borderId="0" xfId="0" applyNumberFormat="1" applyFont="1" applyFill="1" applyAlignment="1">
      <alignment horizontal="center" vertical="top" shrinkToFit="1"/>
    </xf>
    <xf numFmtId="164" fontId="49" fillId="5" borderId="0" xfId="0" applyNumberFormat="1" applyFont="1" applyFill="1" applyAlignment="1">
      <alignment horizontal="center" vertical="top" shrinkToFit="1"/>
    </xf>
    <xf numFmtId="164" fontId="33" fillId="12" borderId="16" xfId="0" applyNumberFormat="1" applyFont="1" applyFill="1" applyBorder="1" applyAlignment="1">
      <alignment horizontal="right" vertical="center"/>
    </xf>
    <xf numFmtId="164" fontId="33" fillId="11" borderId="17" xfId="0" applyNumberFormat="1" applyFont="1" applyFill="1" applyBorder="1" applyAlignment="1">
      <alignment horizontal="right" vertical="center"/>
    </xf>
    <xf numFmtId="164" fontId="50" fillId="5" borderId="0" xfId="0" applyNumberFormat="1" applyFont="1" applyFill="1" applyAlignment="1">
      <alignment horizontal="center" wrapText="1"/>
    </xf>
    <xf numFmtId="164" fontId="33" fillId="11" borderId="16" xfId="0" applyNumberFormat="1" applyFont="1" applyFill="1" applyBorder="1" applyAlignment="1">
      <alignment horizontal="right" vertical="center"/>
    </xf>
    <xf numFmtId="0" fontId="37" fillId="4" borderId="7" xfId="0" applyFont="1" applyFill="1" applyBorder="1" applyAlignment="1">
      <alignment horizontal="center"/>
    </xf>
    <xf numFmtId="0" fontId="37" fillId="4" borderId="16" xfId="0" applyFont="1" applyFill="1" applyBorder="1" applyAlignment="1">
      <alignment horizontal="center"/>
    </xf>
    <xf numFmtId="164" fontId="43" fillId="5" borderId="16" xfId="0" applyNumberFormat="1" applyFont="1" applyFill="1" applyBorder="1" applyAlignment="1">
      <alignment horizontal="center" vertical="center"/>
    </xf>
    <xf numFmtId="164" fontId="43" fillId="0" borderId="16" xfId="0" applyNumberFormat="1" applyFont="1" applyBorder="1" applyAlignment="1">
      <alignment horizontal="center" vertical="center"/>
    </xf>
    <xf numFmtId="0" fontId="36" fillId="0" borderId="7" xfId="0" applyFont="1" applyBorder="1"/>
    <xf numFmtId="2" fontId="36" fillId="0" borderId="16" xfId="0" applyNumberFormat="1" applyFont="1" applyBorder="1"/>
    <xf numFmtId="14" fontId="36" fillId="0" borderId="16" xfId="0" quotePrefix="1" applyNumberFormat="1" applyFont="1" applyBorder="1" applyAlignment="1">
      <alignment horizontal="center"/>
    </xf>
    <xf numFmtId="164" fontId="33" fillId="12" borderId="17" xfId="0" applyNumberFormat="1" applyFont="1" applyFill="1" applyBorder="1" applyAlignment="1">
      <alignment horizontal="right" vertical="center"/>
    </xf>
    <xf numFmtId="0" fontId="36" fillId="0" borderId="40" xfId="0" applyFont="1" applyBorder="1" applyAlignment="1">
      <alignment horizontal="center"/>
    </xf>
    <xf numFmtId="0" fontId="36" fillId="0" borderId="41" xfId="0" applyFont="1" applyBorder="1" applyAlignment="1">
      <alignment horizontal="center"/>
    </xf>
    <xf numFmtId="0" fontId="36" fillId="5" borderId="16" xfId="0" applyFont="1" applyFill="1" applyBorder="1" applyAlignment="1">
      <alignment horizontal="left" vertical="center"/>
    </xf>
    <xf numFmtId="0" fontId="36" fillId="0" borderId="41" xfId="0" applyFont="1" applyBorder="1" applyAlignment="1">
      <alignment horizontal="center"/>
    </xf>
    <xf numFmtId="164" fontId="33" fillId="0" borderId="41" xfId="0" applyNumberFormat="1" applyFont="1" applyBorder="1" applyAlignment="1">
      <alignment vertical="center"/>
    </xf>
    <xf numFmtId="164" fontId="33" fillId="11" borderId="42" xfId="0" applyNumberFormat="1" applyFont="1" applyFill="1" applyBorder="1" applyAlignment="1">
      <alignment horizontal="right" vertical="center"/>
    </xf>
    <xf numFmtId="0" fontId="36" fillId="5" borderId="11" xfId="0" applyFont="1" applyFill="1" applyBorder="1"/>
    <xf numFmtId="2" fontId="36" fillId="5" borderId="0" xfId="0" applyNumberFormat="1" applyFont="1" applyFill="1"/>
    <xf numFmtId="14" fontId="36" fillId="5" borderId="0" xfId="0" quotePrefix="1" applyNumberFormat="1" applyFont="1" applyFill="1" applyAlignment="1">
      <alignment horizontal="center"/>
    </xf>
    <xf numFmtId="0" fontId="36" fillId="5" borderId="30" xfId="0" applyFont="1" applyFill="1" applyBorder="1" applyAlignment="1">
      <alignment horizontal="center"/>
    </xf>
    <xf numFmtId="0" fontId="40" fillId="5" borderId="23" xfId="0" applyFont="1" applyFill="1" applyBorder="1" applyAlignment="1">
      <alignment horizontal="center" vertical="center"/>
    </xf>
    <xf numFmtId="0" fontId="36" fillId="0" borderId="8" xfId="0" applyFont="1" applyBorder="1" applyAlignment="1">
      <alignment horizontal="center"/>
    </xf>
    <xf numFmtId="0" fontId="36" fillId="0" borderId="9" xfId="0" applyFont="1" applyBorder="1" applyAlignment="1">
      <alignment horizontal="center"/>
    </xf>
    <xf numFmtId="0" fontId="36" fillId="0" borderId="10" xfId="0" applyFont="1" applyBorder="1" applyAlignment="1">
      <alignment horizontal="center"/>
    </xf>
    <xf numFmtId="0" fontId="33" fillId="5" borderId="11" xfId="0" applyFont="1" applyFill="1" applyBorder="1"/>
    <xf numFmtId="0" fontId="33" fillId="5" borderId="30" xfId="0" applyFont="1" applyFill="1" applyBorder="1"/>
    <xf numFmtId="0" fontId="40" fillId="5" borderId="22" xfId="0" applyFont="1" applyFill="1" applyBorder="1" applyAlignment="1">
      <alignment horizontal="center" vertical="center"/>
    </xf>
    <xf numFmtId="0" fontId="36" fillId="5" borderId="16" xfId="0" applyFont="1" applyFill="1" applyBorder="1" applyAlignment="1">
      <alignment vertical="center"/>
    </xf>
    <xf numFmtId="0" fontId="36" fillId="5" borderId="11" xfId="0" applyFont="1" applyFill="1" applyBorder="1" applyAlignment="1">
      <alignment horizontal="center"/>
    </xf>
    <xf numFmtId="0" fontId="36" fillId="5" borderId="0" xfId="0" applyFont="1" applyFill="1" applyAlignment="1">
      <alignment horizontal="center"/>
    </xf>
    <xf numFmtId="0" fontId="37" fillId="0" borderId="8" xfId="0" applyFont="1" applyBorder="1" applyAlignment="1">
      <alignment vertical="center"/>
    </xf>
    <xf numFmtId="0" fontId="37" fillId="0" borderId="9" xfId="0" applyFont="1" applyBorder="1" applyAlignment="1">
      <alignment vertical="center"/>
    </xf>
    <xf numFmtId="0" fontId="33" fillId="5" borderId="33" xfId="0" applyFont="1" applyFill="1" applyBorder="1"/>
    <xf numFmtId="0" fontId="33" fillId="5" borderId="34" xfId="0" applyFont="1" applyFill="1" applyBorder="1"/>
    <xf numFmtId="0" fontId="33" fillId="5" borderId="46" xfId="0" applyFont="1" applyFill="1" applyBorder="1"/>
    <xf numFmtId="0" fontId="36" fillId="0" borderId="51" xfId="0" applyFont="1" applyBorder="1" applyAlignment="1">
      <alignment horizontal="center"/>
    </xf>
    <xf numFmtId="0" fontId="36" fillId="0" borderId="51" xfId="0" applyFont="1" applyBorder="1" applyAlignment="1">
      <alignment horizontal="center"/>
    </xf>
    <xf numFmtId="0" fontId="36" fillId="0" borderId="51" xfId="0" applyFont="1" applyBorder="1"/>
    <xf numFmtId="164" fontId="33" fillId="0" borderId="51" xfId="0" applyNumberFormat="1" applyFont="1" applyBorder="1" applyAlignment="1">
      <alignment horizontal="right"/>
    </xf>
    <xf numFmtId="0" fontId="33" fillId="0" borderId="51" xfId="0" applyFont="1" applyBorder="1"/>
    <xf numFmtId="0" fontId="33" fillId="0" borderId="52" xfId="0" applyFont="1" applyBorder="1"/>
    <xf numFmtId="0" fontId="36" fillId="0" borderId="0" xfId="0" applyFont="1"/>
    <xf numFmtId="164" fontId="36" fillId="0" borderId="0" xfId="0" applyNumberFormat="1" applyFont="1"/>
    <xf numFmtId="0" fontId="9" fillId="2" borderId="53" xfId="0" applyFont="1" applyFill="1" applyBorder="1" applyAlignment="1">
      <alignment horizontal="center" vertical="center"/>
    </xf>
    <xf numFmtId="167" fontId="33" fillId="0" borderId="54" xfId="1" applyNumberFormat="1" applyFont="1" applyBorder="1" applyAlignment="1">
      <alignment horizontal="center"/>
    </xf>
    <xf numFmtId="164" fontId="13" fillId="7" borderId="0" xfId="0" applyNumberFormat="1" applyFont="1" applyFill="1" applyAlignment="1">
      <alignment horizontal="center"/>
    </xf>
    <xf numFmtId="0" fontId="0" fillId="0" borderId="12" xfId="0" applyBorder="1"/>
    <xf numFmtId="167" fontId="33" fillId="0" borderId="55" xfId="1" applyNumberFormat="1" applyFont="1" applyBorder="1" applyAlignment="1">
      <alignment horizontal="center"/>
    </xf>
    <xf numFmtId="0" fontId="51" fillId="0" borderId="0" xfId="0" applyFont="1" applyAlignment="1">
      <alignment horizontal="center"/>
    </xf>
    <xf numFmtId="0" fontId="52" fillId="5" borderId="0" xfId="0" applyFont="1" applyFill="1" applyAlignment="1">
      <alignment vertical="center"/>
    </xf>
    <xf numFmtId="0" fontId="51" fillId="0" borderId="0" xfId="0" applyFont="1"/>
    <xf numFmtId="0" fontId="53" fillId="5" borderId="0" xfId="0" applyFont="1" applyFill="1" applyAlignment="1">
      <alignment vertical="center"/>
    </xf>
    <xf numFmtId="0" fontId="52" fillId="2" borderId="5" xfId="0" applyFont="1" applyFill="1" applyBorder="1" applyAlignment="1">
      <alignment horizontal="center" vertical="center"/>
    </xf>
    <xf numFmtId="0" fontId="52" fillId="2" borderId="4" xfId="0" applyFont="1" applyFill="1" applyBorder="1" applyAlignment="1">
      <alignment horizontal="center" vertical="center"/>
    </xf>
    <xf numFmtId="0" fontId="51" fillId="2" borderId="4" xfId="0" applyFont="1" applyFill="1" applyBorder="1" applyAlignment="1">
      <alignment horizontal="left"/>
    </xf>
    <xf numFmtId="0" fontId="54" fillId="2" borderId="4" xfId="0" applyFont="1" applyFill="1" applyBorder="1" applyAlignment="1">
      <alignment horizontal="left" vertical="center"/>
    </xf>
    <xf numFmtId="0" fontId="51" fillId="0" borderId="4" xfId="0" applyFont="1" applyBorder="1"/>
    <xf numFmtId="0" fontId="51" fillId="0" borderId="6" xfId="0" applyFont="1" applyBorder="1"/>
    <xf numFmtId="0" fontId="52" fillId="2" borderId="11" xfId="0" applyFont="1" applyFill="1" applyBorder="1" applyAlignment="1">
      <alignment horizontal="center" vertical="center"/>
    </xf>
    <xf numFmtId="0" fontId="52" fillId="2" borderId="0" xfId="0" applyFont="1" applyFill="1" applyAlignment="1">
      <alignment horizontal="center" vertical="center"/>
    </xf>
    <xf numFmtId="0" fontId="55" fillId="2" borderId="0" xfId="0" applyFont="1" applyFill="1"/>
    <xf numFmtId="0" fontId="54" fillId="2" borderId="0" xfId="0" applyFont="1" applyFill="1" applyAlignment="1">
      <alignment horizontal="center" vertical="center"/>
    </xf>
    <xf numFmtId="0" fontId="51" fillId="2" borderId="0" xfId="0" applyFont="1" applyFill="1"/>
    <xf numFmtId="0" fontId="51" fillId="0" borderId="12" xfId="0" applyFont="1" applyBorder="1"/>
    <xf numFmtId="0" fontId="52" fillId="2" borderId="11" xfId="0" applyFont="1" applyFill="1" applyBorder="1" applyAlignment="1">
      <alignment horizontal="center"/>
    </xf>
    <xf numFmtId="0" fontId="52" fillId="2" borderId="0" xfId="0" applyFont="1" applyFill="1"/>
    <xf numFmtId="14" fontId="52" fillId="2" borderId="0" xfId="0" applyNumberFormat="1" applyFont="1" applyFill="1"/>
    <xf numFmtId="0" fontId="52" fillId="4" borderId="21" xfId="0" applyFont="1" applyFill="1" applyBorder="1" applyAlignment="1">
      <alignment horizontal="center"/>
    </xf>
    <xf numFmtId="0" fontId="52" fillId="4" borderId="9" xfId="0" applyFont="1" applyFill="1" applyBorder="1" applyAlignment="1">
      <alignment horizontal="center"/>
    </xf>
    <xf numFmtId="0" fontId="52" fillId="4" borderId="22" xfId="0" applyFont="1" applyFill="1" applyBorder="1" applyAlignment="1">
      <alignment horizontal="center"/>
    </xf>
    <xf numFmtId="0" fontId="52" fillId="4" borderId="16" xfId="0" applyFont="1" applyFill="1" applyBorder="1" applyAlignment="1">
      <alignment horizontal="center" vertical="center"/>
    </xf>
    <xf numFmtId="0" fontId="56" fillId="0" borderId="0" xfId="0" applyFont="1" applyAlignment="1">
      <alignment horizontal="center" vertical="center"/>
    </xf>
    <xf numFmtId="0" fontId="56" fillId="0" borderId="12" xfId="0" applyFont="1" applyBorder="1" applyAlignment="1">
      <alignment horizontal="center" vertical="center"/>
    </xf>
    <xf numFmtId="0" fontId="52" fillId="2" borderId="7" xfId="0" applyFont="1" applyFill="1" applyBorder="1" applyAlignment="1">
      <alignment horizontal="center" vertical="center"/>
    </xf>
    <xf numFmtId="0" fontId="37" fillId="2" borderId="16" xfId="0" applyFont="1" applyFill="1" applyBorder="1" applyAlignment="1">
      <alignment horizontal="center" vertical="center"/>
    </xf>
    <xf numFmtId="0" fontId="52" fillId="2" borderId="23" xfId="0" applyFont="1" applyFill="1" applyBorder="1" applyAlignment="1">
      <alignment horizontal="center" vertical="center"/>
    </xf>
    <xf numFmtId="0" fontId="52" fillId="2" borderId="50" xfId="0" applyFont="1" applyFill="1" applyBorder="1" applyAlignment="1">
      <alignment horizontal="center" vertical="center"/>
    </xf>
    <xf numFmtId="9" fontId="52" fillId="13" borderId="23" xfId="2" applyFont="1" applyFill="1" applyBorder="1" applyAlignment="1">
      <alignment horizontal="center" vertical="center"/>
    </xf>
    <xf numFmtId="9" fontId="52" fillId="2" borderId="23" xfId="2" applyFont="1" applyFill="1" applyBorder="1" applyAlignment="1">
      <alignment horizontal="center" vertical="center"/>
    </xf>
    <xf numFmtId="0" fontId="56" fillId="2" borderId="0" xfId="0" applyFont="1" applyFill="1" applyAlignment="1">
      <alignment horizontal="center" vertical="center"/>
    </xf>
    <xf numFmtId="0" fontId="56" fillId="2" borderId="12" xfId="0" applyFont="1" applyFill="1" applyBorder="1" applyAlignment="1">
      <alignment horizontal="center" vertical="center"/>
    </xf>
    <xf numFmtId="164" fontId="57" fillId="0" borderId="7" xfId="2" applyNumberFormat="1" applyFont="1" applyBorder="1" applyAlignment="1">
      <alignment horizontal="center" vertical="center"/>
    </xf>
    <xf numFmtId="164" fontId="58" fillId="0" borderId="16" xfId="0" quotePrefix="1" applyNumberFormat="1" applyFont="1" applyBorder="1" applyAlignment="1">
      <alignment horizontal="center" vertical="center"/>
    </xf>
    <xf numFmtId="164" fontId="51" fillId="0" borderId="16" xfId="0" quotePrefix="1" applyNumberFormat="1" applyFont="1" applyBorder="1" applyAlignment="1">
      <alignment horizontal="center" vertical="center"/>
    </xf>
    <xf numFmtId="164" fontId="51" fillId="11" borderId="0" xfId="0" applyNumberFormat="1" applyFont="1" applyFill="1"/>
    <xf numFmtId="0" fontId="57" fillId="5" borderId="16" xfId="0" applyFont="1" applyFill="1" applyBorder="1" applyAlignment="1">
      <alignment horizontal="center" vertical="center"/>
    </xf>
    <xf numFmtId="0" fontId="57" fillId="5" borderId="8" xfId="0" applyFont="1" applyFill="1" applyBorder="1" applyAlignment="1">
      <alignment horizontal="center" vertical="center"/>
    </xf>
    <xf numFmtId="0" fontId="57" fillId="5" borderId="8" xfId="0" applyFont="1" applyFill="1" applyBorder="1" applyAlignment="1">
      <alignment horizontal="left" vertical="center"/>
    </xf>
    <xf numFmtId="164" fontId="57" fillId="5" borderId="22" xfId="0" applyNumberFormat="1" applyFont="1" applyFill="1" applyBorder="1" applyAlignment="1">
      <alignment horizontal="right" vertical="center"/>
    </xf>
    <xf numFmtId="164" fontId="59" fillId="0" borderId="22" xfId="0" applyNumberFormat="1" applyFont="1" applyBorder="1" applyAlignment="1">
      <alignment horizontal="center"/>
    </xf>
    <xf numFmtId="164" fontId="59" fillId="0" borderId="16" xfId="0" applyNumberFormat="1" applyFont="1" applyBorder="1" applyAlignment="1">
      <alignment horizontal="center"/>
    </xf>
    <xf numFmtId="164" fontId="59" fillId="0" borderId="16" xfId="0" applyNumberFormat="1" applyFont="1" applyBorder="1" applyAlignment="1">
      <alignment horizontal="center" vertical="center"/>
    </xf>
    <xf numFmtId="0" fontId="51" fillId="11" borderId="0" xfId="0" applyFont="1" applyFill="1"/>
    <xf numFmtId="164" fontId="58" fillId="11" borderId="0" xfId="0" applyNumberFormat="1" applyFont="1" applyFill="1" applyAlignment="1">
      <alignment horizontal="right" vertical="center"/>
    </xf>
    <xf numFmtId="0" fontId="57" fillId="0" borderId="8" xfId="0" applyFont="1" applyBorder="1" applyAlignment="1">
      <alignment horizontal="left" vertical="center"/>
    </xf>
    <xf numFmtId="164" fontId="57" fillId="0" borderId="22" xfId="0" applyNumberFormat="1" applyFont="1" applyBorder="1" applyAlignment="1">
      <alignment horizontal="right" vertical="center"/>
    </xf>
    <xf numFmtId="0" fontId="60" fillId="14" borderId="16" xfId="0" applyFont="1" applyFill="1" applyBorder="1" applyAlignment="1">
      <alignment horizontal="center" vertical="center"/>
    </xf>
    <xf numFmtId="164" fontId="60" fillId="14" borderId="16" xfId="0" applyNumberFormat="1" applyFont="1" applyFill="1" applyBorder="1" applyAlignment="1">
      <alignment horizontal="center" vertical="center"/>
    </xf>
    <xf numFmtId="164" fontId="59" fillId="12" borderId="16" xfId="3" applyNumberFormat="1" applyFont="1" applyFill="1" applyBorder="1" applyAlignment="1">
      <alignment horizontal="center"/>
    </xf>
    <xf numFmtId="0" fontId="30" fillId="2" borderId="0" xfId="0" applyFont="1" applyFill="1" applyAlignment="1">
      <alignment horizontal="center" vertical="center"/>
    </xf>
    <xf numFmtId="0" fontId="30" fillId="2" borderId="12" xfId="0" applyFont="1" applyFill="1" applyBorder="1" applyAlignment="1">
      <alignment horizontal="center" vertical="center"/>
    </xf>
    <xf numFmtId="164" fontId="59" fillId="0" borderId="22" xfId="3" applyNumberFormat="1" applyFont="1" applyBorder="1" applyAlignment="1">
      <alignment horizontal="center"/>
    </xf>
    <xf numFmtId="164" fontId="59" fillId="0" borderId="16" xfId="3" applyNumberFormat="1" applyFont="1" applyBorder="1" applyAlignment="1">
      <alignment horizontal="center"/>
    </xf>
    <xf numFmtId="164" fontId="59" fillId="14" borderId="16" xfId="0" applyNumberFormat="1" applyFont="1" applyFill="1" applyBorder="1" applyAlignment="1">
      <alignment horizontal="center" vertical="center"/>
    </xf>
    <xf numFmtId="164" fontId="60" fillId="14" borderId="22" xfId="0" applyNumberFormat="1" applyFont="1" applyFill="1" applyBorder="1" applyAlignment="1">
      <alignment horizontal="center" vertical="center"/>
    </xf>
    <xf numFmtId="0" fontId="52" fillId="2" borderId="16" xfId="0" applyFont="1" applyFill="1" applyBorder="1" applyAlignment="1">
      <alignment horizontal="center" vertical="center"/>
    </xf>
    <xf numFmtId="9" fontId="52" fillId="13" borderId="16" xfId="2" applyFont="1" applyFill="1" applyBorder="1" applyAlignment="1">
      <alignment horizontal="center" vertical="center"/>
    </xf>
    <xf numFmtId="9" fontId="52" fillId="2" borderId="16" xfId="2" applyFont="1" applyFill="1" applyBorder="1" applyAlignment="1">
      <alignment horizontal="center" vertical="center"/>
    </xf>
    <xf numFmtId="0" fontId="57" fillId="5" borderId="16" xfId="0" applyFont="1" applyFill="1" applyBorder="1" applyAlignment="1">
      <alignment horizontal="center" vertical="center"/>
    </xf>
    <xf numFmtId="0" fontId="52" fillId="5" borderId="16" xfId="0" applyFont="1" applyFill="1" applyBorder="1" applyAlignment="1">
      <alignment horizontal="center" vertical="center"/>
    </xf>
    <xf numFmtId="164" fontId="33" fillId="15" borderId="16" xfId="0" applyNumberFormat="1" applyFont="1" applyFill="1" applyBorder="1" applyAlignment="1">
      <alignment horizontal="center" vertical="center"/>
    </xf>
    <xf numFmtId="0" fontId="57" fillId="5" borderId="16" xfId="0" applyFont="1" applyFill="1" applyBorder="1" applyAlignment="1">
      <alignment horizontal="left" vertical="center"/>
    </xf>
    <xf numFmtId="164" fontId="57" fillId="5" borderId="16" xfId="0" applyNumberFormat="1" applyFont="1" applyFill="1" applyBorder="1" applyAlignment="1">
      <alignment horizontal="right" vertical="center"/>
    </xf>
    <xf numFmtId="0" fontId="56" fillId="0" borderId="0" xfId="0" applyFont="1" applyAlignment="1">
      <alignment horizontal="center" vertical="center" wrapText="1"/>
    </xf>
    <xf numFmtId="0" fontId="56" fillId="0" borderId="12" xfId="0" applyFont="1" applyBorder="1" applyAlignment="1">
      <alignment horizontal="center" vertical="center" wrapText="1"/>
    </xf>
    <xf numFmtId="0" fontId="57" fillId="0" borderId="16" xfId="0" applyFont="1" applyBorder="1" applyAlignment="1">
      <alignment horizontal="left" vertical="center"/>
    </xf>
    <xf numFmtId="164" fontId="57" fillId="0" borderId="16" xfId="0" applyNumberFormat="1" applyFont="1" applyBorder="1" applyAlignment="1">
      <alignment horizontal="right" vertical="center"/>
    </xf>
    <xf numFmtId="164" fontId="33" fillId="14" borderId="16" xfId="0" applyNumberFormat="1" applyFont="1" applyFill="1" applyBorder="1" applyAlignment="1">
      <alignment horizontal="center" vertical="center"/>
    </xf>
    <xf numFmtId="164" fontId="33" fillId="16" borderId="16" xfId="0" applyNumberFormat="1" applyFont="1" applyFill="1" applyBorder="1" applyAlignment="1">
      <alignment horizontal="center" vertical="center"/>
    </xf>
    <xf numFmtId="164" fontId="33" fillId="17" borderId="16" xfId="0" applyNumberFormat="1" applyFont="1" applyFill="1" applyBorder="1" applyAlignment="1">
      <alignment horizontal="center" vertical="center"/>
    </xf>
    <xf numFmtId="169" fontId="41" fillId="0" borderId="16" xfId="0" applyNumberFormat="1" applyFont="1" applyBorder="1" applyAlignment="1">
      <alignment horizontal="center" vertical="top" shrinkToFit="1"/>
    </xf>
    <xf numFmtId="169" fontId="41" fillId="0" borderId="17" xfId="0" applyNumberFormat="1" applyFont="1" applyBorder="1" applyAlignment="1">
      <alignment horizontal="center" vertical="top" shrinkToFit="1"/>
    </xf>
    <xf numFmtId="164" fontId="33" fillId="18" borderId="16" xfId="0" applyNumberFormat="1" applyFont="1" applyFill="1" applyBorder="1" applyAlignment="1">
      <alignment horizontal="center" vertical="center"/>
    </xf>
    <xf numFmtId="164" fontId="43" fillId="0" borderId="16" xfId="0" applyNumberFormat="1" applyFont="1" applyBorder="1" applyAlignment="1">
      <alignment horizontal="center" vertical="top" wrapText="1"/>
    </xf>
    <xf numFmtId="164" fontId="43" fillId="0" borderId="17" xfId="0" applyNumberFormat="1" applyFont="1" applyBorder="1" applyAlignment="1">
      <alignment horizontal="center" vertical="top" wrapText="1"/>
    </xf>
    <xf numFmtId="0" fontId="55" fillId="5" borderId="16" xfId="0" applyFont="1" applyFill="1" applyBorder="1" applyAlignment="1">
      <alignment horizontal="center" vertical="center"/>
    </xf>
    <xf numFmtId="0" fontId="55" fillId="5" borderId="16" xfId="0" applyFont="1" applyFill="1" applyBorder="1" applyAlignment="1">
      <alignment horizontal="left" vertical="center"/>
    </xf>
    <xf numFmtId="164" fontId="55" fillId="5" borderId="16" xfId="0" applyNumberFormat="1" applyFont="1" applyFill="1" applyBorder="1" applyAlignment="1">
      <alignment horizontal="right" vertical="center"/>
    </xf>
    <xf numFmtId="164" fontId="33" fillId="5" borderId="16" xfId="0" applyNumberFormat="1" applyFont="1" applyFill="1" applyBorder="1" applyAlignment="1">
      <alignment horizontal="center"/>
    </xf>
    <xf numFmtId="164" fontId="33" fillId="5" borderId="16" xfId="4" applyNumberFormat="1" applyFont="1" applyFill="1" applyBorder="1" applyAlignment="1">
      <alignment horizontal="center" vertical="center"/>
    </xf>
    <xf numFmtId="0" fontId="30" fillId="4" borderId="16" xfId="0" applyFont="1" applyFill="1" applyBorder="1" applyAlignment="1">
      <alignment horizontal="center"/>
    </xf>
    <xf numFmtId="43" fontId="30" fillId="4" borderId="16" xfId="1" applyFont="1" applyFill="1" applyBorder="1" applyAlignment="1">
      <alignment horizontal="center"/>
    </xf>
    <xf numFmtId="43" fontId="30" fillId="4" borderId="17" xfId="1" applyFont="1" applyFill="1" applyBorder="1" applyAlignment="1">
      <alignment horizontal="center"/>
    </xf>
    <xf numFmtId="0" fontId="55" fillId="5" borderId="16" xfId="0" applyFont="1" applyFill="1" applyBorder="1" applyAlignment="1">
      <alignment horizontal="left" vertical="center" indent="1"/>
    </xf>
    <xf numFmtId="164" fontId="33" fillId="0" borderId="16" xfId="4" applyNumberFormat="1" applyFont="1" applyBorder="1" applyAlignment="1">
      <alignment horizontal="center" vertical="center"/>
    </xf>
    <xf numFmtId="0" fontId="61" fillId="0" borderId="16" xfId="0" applyFont="1" applyBorder="1" applyAlignment="1">
      <alignment horizontal="center"/>
    </xf>
    <xf numFmtId="164" fontId="62" fillId="0" borderId="16" xfId="1" applyNumberFormat="1" applyFont="1" applyFill="1" applyBorder="1" applyAlignment="1">
      <alignment horizontal="center" vertical="top"/>
    </xf>
    <xf numFmtId="164" fontId="62" fillId="0" borderId="17" xfId="1" applyNumberFormat="1" applyFont="1" applyFill="1" applyBorder="1" applyAlignment="1">
      <alignment horizontal="center" vertical="top"/>
    </xf>
    <xf numFmtId="164" fontId="62" fillId="0" borderId="16" xfId="1" applyNumberFormat="1" applyFont="1" applyFill="1" applyBorder="1" applyAlignment="1">
      <alignment horizontal="center"/>
    </xf>
    <xf numFmtId="164" fontId="62" fillId="0" borderId="17" xfId="1" applyNumberFormat="1" applyFont="1" applyFill="1" applyBorder="1" applyAlignment="1">
      <alignment horizontal="center"/>
    </xf>
    <xf numFmtId="164" fontId="62" fillId="0" borderId="16" xfId="1" applyNumberFormat="1" applyFont="1" applyBorder="1" applyAlignment="1">
      <alignment horizontal="center"/>
    </xf>
    <xf numFmtId="164" fontId="62" fillId="0" borderId="17" xfId="1" applyNumberFormat="1" applyFont="1" applyBorder="1" applyAlignment="1">
      <alignment horizontal="center"/>
    </xf>
    <xf numFmtId="0" fontId="30" fillId="2" borderId="16" xfId="0" applyFont="1" applyFill="1" applyBorder="1" applyAlignment="1">
      <alignment horizontal="center"/>
    </xf>
    <xf numFmtId="0" fontId="30" fillId="2" borderId="16" xfId="0" applyFont="1" applyFill="1" applyBorder="1" applyAlignment="1">
      <alignment horizontal="center"/>
    </xf>
    <xf numFmtId="0" fontId="30" fillId="2" borderId="17" xfId="0" applyFont="1" applyFill="1" applyBorder="1" applyAlignment="1">
      <alignment horizontal="center"/>
    </xf>
    <xf numFmtId="0" fontId="61" fillId="0" borderId="16" xfId="0" applyFont="1" applyBorder="1" applyAlignment="1">
      <alignment horizontal="center" vertical="center"/>
    </xf>
    <xf numFmtId="0" fontId="62" fillId="0" borderId="16" xfId="0" applyFont="1" applyBorder="1" applyAlignment="1">
      <alignment horizontal="center"/>
    </xf>
    <xf numFmtId="0" fontId="62" fillId="0" borderId="17" xfId="0" applyFont="1" applyBorder="1" applyAlignment="1">
      <alignment horizontal="center"/>
    </xf>
    <xf numFmtId="0" fontId="55" fillId="0" borderId="16" xfId="0" applyFont="1" applyBorder="1" applyAlignment="1">
      <alignment horizontal="left" vertical="center" indent="1"/>
    </xf>
    <xf numFmtId="0" fontId="55" fillId="0" borderId="16" xfId="0" applyFont="1" applyBorder="1" applyAlignment="1">
      <alignment vertical="center"/>
    </xf>
    <xf numFmtId="14" fontId="62" fillId="0" borderId="16" xfId="0" quotePrefix="1" applyNumberFormat="1" applyFont="1" applyBorder="1" applyAlignment="1">
      <alignment horizontal="center"/>
    </xf>
    <xf numFmtId="0" fontId="62" fillId="0" borderId="16" xfId="0" quotePrefix="1" applyFont="1" applyBorder="1" applyAlignment="1">
      <alignment horizontal="center"/>
    </xf>
    <xf numFmtId="49" fontId="62" fillId="0" borderId="16" xfId="0" quotePrefix="1" applyNumberFormat="1" applyFont="1" applyBorder="1" applyAlignment="1">
      <alignment horizontal="center"/>
    </xf>
    <xf numFmtId="10" fontId="62" fillId="0" borderId="17" xfId="0" applyNumberFormat="1" applyFont="1" applyBorder="1" applyAlignment="1">
      <alignment horizontal="center"/>
    </xf>
    <xf numFmtId="0" fontId="55" fillId="5" borderId="16" xfId="0" applyFont="1" applyFill="1" applyBorder="1" applyAlignment="1">
      <alignment horizontal="left" vertical="center"/>
    </xf>
    <xf numFmtId="0" fontId="30" fillId="2" borderId="8" xfId="0" applyFont="1" applyFill="1" applyBorder="1" applyAlignment="1">
      <alignment horizontal="center"/>
    </xf>
    <xf numFmtId="0" fontId="30" fillId="2" borderId="9" xfId="0" applyFont="1" applyFill="1" applyBorder="1" applyAlignment="1">
      <alignment horizontal="center"/>
    </xf>
    <xf numFmtId="0" fontId="30" fillId="2" borderId="10" xfId="0" applyFont="1" applyFill="1" applyBorder="1" applyAlignment="1">
      <alignment horizontal="center"/>
    </xf>
    <xf numFmtId="164" fontId="33" fillId="0" borderId="16" xfId="5" applyNumberFormat="1" applyFont="1" applyFill="1" applyBorder="1" applyAlignment="1">
      <alignment horizontal="center" vertical="center"/>
    </xf>
    <xf numFmtId="0" fontId="56" fillId="0" borderId="48" xfId="0" applyFont="1" applyBorder="1" applyAlignment="1">
      <alignment vertical="top"/>
    </xf>
    <xf numFmtId="0" fontId="56" fillId="0" borderId="26" xfId="0" applyFont="1" applyBorder="1" applyAlignment="1">
      <alignment vertical="top"/>
    </xf>
    <xf numFmtId="0" fontId="56" fillId="0" borderId="27" xfId="0" applyFont="1" applyBorder="1" applyAlignment="1">
      <alignment vertical="top"/>
    </xf>
    <xf numFmtId="0" fontId="56" fillId="0" borderId="45" xfId="0" applyFont="1" applyBorder="1" applyAlignment="1">
      <alignment vertical="top"/>
    </xf>
    <xf numFmtId="0" fontId="56" fillId="0" borderId="0" xfId="0" applyFont="1" applyAlignment="1">
      <alignment vertical="top"/>
    </xf>
    <xf numFmtId="0" fontId="56" fillId="0" borderId="12" xfId="0" applyFont="1" applyBorder="1" applyAlignment="1">
      <alignment vertical="top"/>
    </xf>
    <xf numFmtId="0" fontId="61" fillId="0" borderId="0" xfId="0" applyFont="1"/>
    <xf numFmtId="0" fontId="61" fillId="0" borderId="12" xfId="0" applyFont="1" applyBorder="1"/>
    <xf numFmtId="0" fontId="33" fillId="11" borderId="16" xfId="0" applyFont="1" applyFill="1" applyBorder="1" applyAlignment="1">
      <alignment horizontal="center" vertical="center"/>
    </xf>
    <xf numFmtId="164" fontId="33" fillId="0" borderId="16" xfId="5" applyNumberFormat="1" applyFont="1" applyBorder="1" applyAlignment="1">
      <alignment horizontal="center" vertical="center"/>
    </xf>
    <xf numFmtId="0" fontId="61" fillId="0" borderId="49" xfId="0" applyFont="1" applyBorder="1"/>
    <xf numFmtId="0" fontId="61" fillId="0" borderId="19" xfId="0" applyFont="1" applyBorder="1"/>
    <xf numFmtId="0" fontId="56" fillId="0" borderId="19" xfId="0" applyFont="1" applyBorder="1" applyAlignment="1">
      <alignment vertical="top"/>
    </xf>
    <xf numFmtId="0" fontId="56" fillId="0" borderId="20" xfId="0" applyFont="1" applyBorder="1" applyAlignment="1">
      <alignment vertical="top"/>
    </xf>
    <xf numFmtId="0" fontId="64" fillId="2" borderId="49" xfId="0" applyFont="1" applyFill="1" applyBorder="1" applyAlignment="1">
      <alignment horizontal="center" vertical="center" wrapText="1"/>
    </xf>
    <xf numFmtId="0" fontId="64" fillId="2" borderId="19" xfId="0" applyFont="1" applyFill="1" applyBorder="1" applyAlignment="1">
      <alignment horizontal="center" vertical="center" wrapText="1"/>
    </xf>
    <xf numFmtId="0" fontId="64" fillId="2" borderId="20" xfId="0" applyFont="1" applyFill="1" applyBorder="1" applyAlignment="1">
      <alignment horizontal="center" vertical="center" wrapText="1"/>
    </xf>
    <xf numFmtId="0" fontId="19" fillId="0" borderId="48" xfId="0" applyFont="1" applyBorder="1" applyAlignment="1">
      <alignment horizontal="center" vertical="center" wrapText="1"/>
    </xf>
    <xf numFmtId="0" fontId="19" fillId="0" borderId="26" xfId="0" applyFont="1" applyBorder="1" applyAlignment="1">
      <alignment horizontal="center" vertical="center" wrapText="1"/>
    </xf>
    <xf numFmtId="0" fontId="19" fillId="0" borderId="27" xfId="0" applyFont="1" applyBorder="1" applyAlignment="1">
      <alignment horizontal="center" vertical="center" wrapText="1"/>
    </xf>
    <xf numFmtId="0" fontId="52" fillId="2" borderId="56" xfId="0" applyFont="1" applyFill="1" applyBorder="1" applyAlignment="1">
      <alignment horizontal="center"/>
    </xf>
    <xf numFmtId="2" fontId="52" fillId="2" borderId="23" xfId="1" applyNumberFormat="1" applyFont="1" applyFill="1" applyBorder="1" applyAlignment="1">
      <alignment horizontal="center"/>
    </xf>
    <xf numFmtId="0" fontId="16" fillId="4" borderId="50" xfId="0" applyFont="1" applyFill="1" applyBorder="1" applyAlignment="1">
      <alignment horizontal="center" wrapText="1"/>
    </xf>
    <xf numFmtId="0" fontId="19" fillId="0" borderId="45" xfId="0" applyFont="1" applyBorder="1" applyAlignment="1">
      <alignment horizontal="center" vertical="top" wrapText="1"/>
    </xf>
    <xf numFmtId="0" fontId="19" fillId="0" borderId="0" xfId="0" applyFont="1" applyAlignment="1">
      <alignment horizontal="center" vertical="top" wrapText="1"/>
    </xf>
    <xf numFmtId="0" fontId="19" fillId="0" borderId="12" xfId="0" applyFont="1" applyBorder="1" applyAlignment="1">
      <alignment horizontal="center" vertical="top" wrapText="1"/>
    </xf>
    <xf numFmtId="0" fontId="66" fillId="4" borderId="7" xfId="0" applyFont="1" applyFill="1" applyBorder="1" applyAlignment="1">
      <alignment horizontal="center"/>
    </xf>
    <xf numFmtId="0" fontId="66" fillId="4" borderId="16" xfId="0" applyFont="1" applyFill="1" applyBorder="1" applyAlignment="1">
      <alignment horizontal="center"/>
    </xf>
    <xf numFmtId="0" fontId="16" fillId="4" borderId="23" xfId="0" applyFont="1" applyFill="1" applyBorder="1" applyAlignment="1">
      <alignment horizontal="center" wrapText="1"/>
    </xf>
    <xf numFmtId="0" fontId="58" fillId="0" borderId="49" xfId="0" applyFont="1" applyBorder="1" applyAlignment="1">
      <alignment horizontal="center" vertical="top" wrapText="1"/>
    </xf>
    <xf numFmtId="0" fontId="58" fillId="0" borderId="19" xfId="0" applyFont="1" applyBorder="1" applyAlignment="1">
      <alignment horizontal="center" vertical="top" wrapText="1"/>
    </xf>
    <xf numFmtId="0" fontId="58" fillId="0" borderId="20" xfId="0" applyFont="1" applyBorder="1" applyAlignment="1">
      <alignment horizontal="center" vertical="top" wrapText="1"/>
    </xf>
    <xf numFmtId="0" fontId="67" fillId="0" borderId="7" xfId="0" applyFont="1" applyBorder="1" applyAlignment="1">
      <alignment horizontal="center"/>
    </xf>
    <xf numFmtId="164" fontId="68" fillId="0" borderId="16" xfId="0" applyNumberFormat="1" applyFont="1" applyBorder="1" applyAlignment="1">
      <alignment horizontal="center"/>
    </xf>
    <xf numFmtId="43" fontId="69" fillId="0" borderId="16" xfId="1" applyFont="1" applyBorder="1" applyAlignment="1">
      <alignment horizontal="center"/>
    </xf>
    <xf numFmtId="164" fontId="45" fillId="0" borderId="16" xfId="5" applyNumberFormat="1" applyFont="1" applyFill="1" applyBorder="1" applyAlignment="1">
      <alignment horizontal="center" vertical="center"/>
    </xf>
    <xf numFmtId="164" fontId="45" fillId="0" borderId="16" xfId="4" applyNumberFormat="1" applyFont="1" applyBorder="1" applyAlignment="1">
      <alignment horizontal="center" vertical="center"/>
    </xf>
    <xf numFmtId="164" fontId="33" fillId="0" borderId="16" xfId="2" applyNumberFormat="1" applyFont="1" applyFill="1" applyBorder="1" applyAlignment="1">
      <alignment horizontal="center" vertical="center"/>
    </xf>
    <xf numFmtId="0" fontId="70" fillId="13" borderId="8" xfId="0" applyFont="1" applyFill="1" applyBorder="1" applyAlignment="1">
      <alignment horizontal="center" vertical="center" wrapText="1"/>
    </xf>
    <xf numFmtId="0" fontId="70" fillId="13" borderId="9" xfId="0" applyFont="1" applyFill="1" applyBorder="1" applyAlignment="1">
      <alignment horizontal="center" vertical="center" wrapText="1"/>
    </xf>
    <xf numFmtId="0" fontId="70" fillId="13" borderId="10" xfId="0" applyFont="1" applyFill="1" applyBorder="1" applyAlignment="1">
      <alignment horizontal="center" vertical="center" wrapText="1"/>
    </xf>
    <xf numFmtId="0" fontId="71" fillId="5" borderId="48" xfId="0" applyFont="1" applyFill="1" applyBorder="1" applyAlignment="1">
      <alignment horizontal="center" vertical="center"/>
    </xf>
    <xf numFmtId="0" fontId="71" fillId="5" borderId="26" xfId="0" applyFont="1" applyFill="1" applyBorder="1" applyAlignment="1">
      <alignment horizontal="center" vertical="center"/>
    </xf>
    <xf numFmtId="0" fontId="71" fillId="5" borderId="27" xfId="0" applyFont="1" applyFill="1" applyBorder="1" applyAlignment="1">
      <alignment horizontal="center" vertical="center"/>
    </xf>
    <xf numFmtId="0" fontId="52" fillId="0" borderId="0" xfId="0" applyFont="1"/>
    <xf numFmtId="0" fontId="33" fillId="12" borderId="16" xfId="0" applyFont="1" applyFill="1" applyBorder="1" applyAlignment="1">
      <alignment horizontal="center" vertical="center"/>
    </xf>
    <xf numFmtId="0" fontId="58" fillId="5" borderId="45" xfId="0" applyFont="1" applyFill="1" applyBorder="1" applyAlignment="1">
      <alignment horizontal="center" vertical="center"/>
    </xf>
    <xf numFmtId="0" fontId="58" fillId="5" borderId="0" xfId="0" applyFont="1" applyFill="1" applyAlignment="1">
      <alignment horizontal="center" vertical="center"/>
    </xf>
    <xf numFmtId="0" fontId="58" fillId="5" borderId="12" xfId="0" applyFont="1" applyFill="1" applyBorder="1" applyAlignment="1">
      <alignment horizontal="center" vertical="center"/>
    </xf>
    <xf numFmtId="9" fontId="72" fillId="0" borderId="0" xfId="0" applyNumberFormat="1" applyFont="1" applyAlignment="1">
      <alignment horizontal="left" vertical="top" indent="1" shrinkToFit="1"/>
    </xf>
    <xf numFmtId="0" fontId="51" fillId="0" borderId="45" xfId="0" applyFont="1" applyBorder="1" applyAlignment="1">
      <alignment horizontal="center"/>
    </xf>
    <xf numFmtId="0" fontId="51" fillId="0" borderId="0" xfId="0" applyFont="1" applyAlignment="1">
      <alignment horizontal="center"/>
    </xf>
    <xf numFmtId="0" fontId="51" fillId="0" borderId="12" xfId="0" applyFont="1" applyBorder="1" applyAlignment="1">
      <alignment horizontal="center"/>
    </xf>
    <xf numFmtId="164" fontId="57" fillId="0" borderId="0" xfId="0" applyNumberFormat="1" applyFont="1" applyAlignment="1">
      <alignment horizontal="center" vertical="center"/>
    </xf>
    <xf numFmtId="0" fontId="51" fillId="5" borderId="45" xfId="0" applyFont="1" applyFill="1" applyBorder="1" applyAlignment="1">
      <alignment horizontal="center"/>
    </xf>
    <xf numFmtId="0" fontId="51" fillId="5" borderId="0" xfId="0" applyFont="1" applyFill="1" applyAlignment="1">
      <alignment horizontal="center"/>
    </xf>
    <xf numFmtId="0" fontId="51" fillId="5" borderId="12" xfId="0" applyFont="1" applyFill="1" applyBorder="1" applyAlignment="1">
      <alignment horizontal="center"/>
    </xf>
    <xf numFmtId="164" fontId="57" fillId="0" borderId="0" xfId="4" applyNumberFormat="1" applyFont="1" applyAlignment="1">
      <alignment horizontal="center" vertical="center"/>
    </xf>
    <xf numFmtId="0" fontId="67" fillId="0" borderId="39" xfId="0" applyFont="1" applyBorder="1" applyAlignment="1">
      <alignment horizontal="center"/>
    </xf>
    <xf numFmtId="164" fontId="68" fillId="0" borderId="31" xfId="0" applyNumberFormat="1" applyFont="1" applyBorder="1" applyAlignment="1">
      <alignment horizontal="center"/>
    </xf>
    <xf numFmtId="43" fontId="69" fillId="0" borderId="31" xfId="1" applyFont="1" applyBorder="1" applyAlignment="1">
      <alignment horizontal="center"/>
    </xf>
    <xf numFmtId="0" fontId="2" fillId="13" borderId="23" xfId="0" applyFont="1" applyFill="1" applyBorder="1" applyAlignment="1">
      <alignment horizontal="center"/>
    </xf>
    <xf numFmtId="0" fontId="37" fillId="4" borderId="23" xfId="0" applyFont="1" applyFill="1" applyBorder="1" applyAlignment="1">
      <alignment horizontal="center"/>
    </xf>
    <xf numFmtId="0" fontId="37" fillId="4" borderId="23" xfId="0" applyFont="1" applyFill="1" applyBorder="1" applyAlignment="1">
      <alignment horizontal="center" vertical="center"/>
    </xf>
    <xf numFmtId="0" fontId="51" fillId="11" borderId="34" xfId="0" applyFont="1" applyFill="1" applyBorder="1"/>
    <xf numFmtId="0" fontId="58" fillId="5" borderId="47" xfId="0" applyFont="1" applyFill="1" applyBorder="1" applyAlignment="1">
      <alignment horizontal="center"/>
    </xf>
    <xf numFmtId="0" fontId="73" fillId="5" borderId="34" xfId="0" applyFont="1" applyFill="1" applyBorder="1" applyAlignment="1">
      <alignment horizontal="center"/>
    </xf>
    <xf numFmtId="0" fontId="73" fillId="5" borderId="35" xfId="0" applyFont="1" applyFill="1" applyBorder="1" applyAlignment="1">
      <alignment horizontal="center"/>
    </xf>
    <xf numFmtId="0" fontId="51" fillId="0" borderId="5" xfId="0" applyFont="1" applyBorder="1" applyAlignment="1">
      <alignment horizontal="center"/>
    </xf>
    <xf numFmtId="0" fontId="51" fillId="0" borderId="4" xfId="0" applyFont="1" applyBorder="1" applyAlignment="1">
      <alignment horizontal="center"/>
    </xf>
    <xf numFmtId="0" fontId="74" fillId="11" borderId="0" xfId="0" applyFont="1" applyFill="1"/>
    <xf numFmtId="0" fontId="51" fillId="0" borderId="16" xfId="0" applyFont="1" applyBorder="1"/>
    <xf numFmtId="2" fontId="36" fillId="0" borderId="16" xfId="0" applyNumberFormat="1" applyFont="1" applyBorder="1" applyAlignment="1">
      <alignment horizontal="center"/>
    </xf>
    <xf numFmtId="14" fontId="36" fillId="0" borderId="16" xfId="0" quotePrefix="1" applyNumberFormat="1" applyFont="1" applyBorder="1" applyAlignment="1">
      <alignment horizontal="center"/>
    </xf>
    <xf numFmtId="0" fontId="51" fillId="14" borderId="0" xfId="0" applyFont="1" applyFill="1"/>
    <xf numFmtId="0" fontId="51" fillId="0" borderId="6" xfId="0" applyFont="1" applyBorder="1" applyAlignment="1">
      <alignment horizontal="center"/>
    </xf>
    <xf numFmtId="0" fontId="51" fillId="0" borderId="33" xfId="0" applyFont="1" applyBorder="1" applyAlignment="1">
      <alignment horizontal="center"/>
    </xf>
    <xf numFmtId="0" fontId="51" fillId="0" borderId="34" xfId="0" applyFont="1" applyBorder="1" applyAlignment="1">
      <alignment horizontal="center"/>
    </xf>
    <xf numFmtId="0" fontId="74" fillId="11" borderId="34" xfId="0" applyFont="1" applyFill="1" applyBorder="1"/>
    <xf numFmtId="0" fontId="51" fillId="0" borderId="31" xfId="0" applyFont="1" applyBorder="1"/>
    <xf numFmtId="0" fontId="36" fillId="0" borderId="57" xfId="0" applyFont="1" applyBorder="1" applyAlignment="1">
      <alignment horizontal="center"/>
    </xf>
    <xf numFmtId="0" fontId="36" fillId="0" borderId="58" xfId="0" applyFont="1" applyBorder="1" applyAlignment="1">
      <alignment horizontal="center"/>
    </xf>
    <xf numFmtId="0" fontId="51" fillId="14" borderId="34" xfId="0" applyFont="1" applyFill="1" applyBorder="1"/>
    <xf numFmtId="0" fontId="51" fillId="0" borderId="35" xfId="0" applyFont="1" applyBorder="1" applyAlignment="1">
      <alignment horizontal="center"/>
    </xf>
    <xf numFmtId="0" fontId="74" fillId="0" borderId="0" xfId="0" applyFont="1"/>
    <xf numFmtId="164" fontId="13" fillId="7" borderId="12" xfId="0" applyNumberFormat="1" applyFont="1" applyFill="1" applyBorder="1" applyAlignment="1">
      <alignment horizontal="center"/>
    </xf>
    <xf numFmtId="170" fontId="33" fillId="0" borderId="0" xfId="3" applyNumberFormat="1" applyFont="1" applyAlignment="1">
      <alignment horizontal="center"/>
    </xf>
    <xf numFmtId="0" fontId="75" fillId="0" borderId="0" xfId="0" applyFont="1"/>
    <xf numFmtId="0" fontId="75" fillId="0" borderId="4" xfId="0" applyFont="1" applyBorder="1"/>
    <xf numFmtId="0" fontId="76" fillId="0" borderId="4" xfId="0" applyFont="1" applyBorder="1" applyAlignment="1">
      <alignment vertical="center"/>
    </xf>
    <xf numFmtId="0" fontId="38" fillId="2" borderId="2" xfId="0" applyFont="1" applyFill="1" applyBorder="1" applyAlignment="1">
      <alignment horizontal="center" vertical="center" wrapText="1"/>
    </xf>
    <xf numFmtId="0" fontId="38" fillId="2" borderId="3" xfId="0" applyFont="1" applyFill="1" applyBorder="1" applyAlignment="1">
      <alignment horizontal="center" vertical="center" wrapText="1"/>
    </xf>
    <xf numFmtId="0" fontId="76" fillId="0" borderId="0" xfId="0" applyFont="1" applyAlignment="1">
      <alignment vertical="center"/>
    </xf>
    <xf numFmtId="14" fontId="5" fillId="4" borderId="0" xfId="0" applyNumberFormat="1" applyFont="1" applyFill="1" applyAlignment="1">
      <alignment horizontal="center" vertical="center"/>
    </xf>
    <xf numFmtId="0" fontId="76" fillId="4" borderId="0" xfId="0" applyFont="1" applyFill="1" applyAlignment="1">
      <alignment vertical="center"/>
    </xf>
    <xf numFmtId="0" fontId="37" fillId="4" borderId="16" xfId="0" applyFont="1" applyFill="1" applyBorder="1" applyAlignment="1">
      <alignment horizontal="center" vertical="center"/>
    </xf>
    <xf numFmtId="0" fontId="37" fillId="4" borderId="17" xfId="0" applyFont="1" applyFill="1" applyBorder="1" applyAlignment="1">
      <alignment horizontal="center" vertical="center"/>
    </xf>
    <xf numFmtId="10" fontId="77" fillId="0" borderId="16" xfId="0" applyNumberFormat="1" applyFont="1" applyBorder="1" applyAlignment="1">
      <alignment horizontal="center" vertical="center" shrinkToFit="1"/>
    </xf>
    <xf numFmtId="10" fontId="77" fillId="0" borderId="17" xfId="0" applyNumberFormat="1" applyFont="1" applyBorder="1" applyAlignment="1">
      <alignment horizontal="center" vertical="center" shrinkToFit="1"/>
    </xf>
    <xf numFmtId="0" fontId="5" fillId="4" borderId="7" xfId="0" applyFont="1" applyFill="1" applyBorder="1" applyAlignment="1">
      <alignment horizontal="center" vertical="center"/>
    </xf>
    <xf numFmtId="0" fontId="5" fillId="4" borderId="16" xfId="0" applyFont="1" applyFill="1" applyBorder="1" applyAlignment="1">
      <alignment horizontal="center" vertical="center"/>
    </xf>
    <xf numFmtId="9" fontId="5" fillId="4" borderId="16" xfId="0" applyNumberFormat="1" applyFont="1" applyFill="1" applyBorder="1" applyAlignment="1">
      <alignment horizontal="center" vertical="center"/>
    </xf>
    <xf numFmtId="164" fontId="40" fillId="5" borderId="7" xfId="0" applyNumberFormat="1" applyFont="1" applyFill="1" applyBorder="1" applyAlignment="1">
      <alignment horizontal="center" vertical="center"/>
    </xf>
    <xf numFmtId="168" fontId="75" fillId="0" borderId="0" xfId="0" applyNumberFormat="1" applyFont="1"/>
    <xf numFmtId="0" fontId="5" fillId="2" borderId="16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4" borderId="16" xfId="0" applyFont="1" applyFill="1" applyBorder="1" applyAlignment="1">
      <alignment horizontal="center" vertical="center"/>
    </xf>
    <xf numFmtId="0" fontId="5" fillId="4" borderId="17" xfId="0" applyFont="1" applyFill="1" applyBorder="1" applyAlignment="1">
      <alignment horizontal="center" vertical="center"/>
    </xf>
    <xf numFmtId="164" fontId="33" fillId="14" borderId="16" xfId="0" applyNumberFormat="1" applyFont="1" applyFill="1" applyBorder="1" applyAlignment="1">
      <alignment horizontal="center"/>
    </xf>
    <xf numFmtId="2" fontId="41" fillId="5" borderId="16" xfId="0" applyNumberFormat="1" applyFont="1" applyFill="1" applyBorder="1" applyAlignment="1">
      <alignment horizontal="center" vertical="center" shrinkToFit="1"/>
    </xf>
    <xf numFmtId="164" fontId="41" fillId="5" borderId="16" xfId="0" applyNumberFormat="1" applyFont="1" applyFill="1" applyBorder="1" applyAlignment="1">
      <alignment horizontal="center" vertical="center" shrinkToFit="1"/>
    </xf>
    <xf numFmtId="164" fontId="41" fillId="5" borderId="17" xfId="0" applyNumberFormat="1" applyFont="1" applyFill="1" applyBorder="1" applyAlignment="1">
      <alignment horizontal="center" vertical="center" shrinkToFit="1"/>
    </xf>
    <xf numFmtId="2" fontId="41" fillId="5" borderId="17" xfId="0" applyNumberFormat="1" applyFont="1" applyFill="1" applyBorder="1" applyAlignment="1">
      <alignment horizontal="center" vertical="center" shrinkToFit="1"/>
    </xf>
    <xf numFmtId="0" fontId="36" fillId="0" borderId="42" xfId="0" applyFont="1" applyBorder="1" applyAlignment="1">
      <alignment horizontal="center"/>
    </xf>
    <xf numFmtId="0" fontId="37" fillId="2" borderId="8" xfId="0" applyFont="1" applyFill="1" applyBorder="1" applyAlignment="1">
      <alignment horizontal="center" vertical="center" wrapText="1"/>
    </xf>
    <xf numFmtId="0" fontId="37" fillId="2" borderId="9" xfId="0" applyFont="1" applyFill="1" applyBorder="1" applyAlignment="1">
      <alignment horizontal="center" vertical="center" wrapText="1"/>
    </xf>
    <xf numFmtId="0" fontId="37" fillId="2" borderId="10" xfId="0" applyFont="1" applyFill="1" applyBorder="1" applyAlignment="1">
      <alignment horizontal="center" vertical="center" wrapText="1"/>
    </xf>
    <xf numFmtId="0" fontId="43" fillId="0" borderId="48" xfId="0" applyFont="1" applyBorder="1" applyAlignment="1">
      <alignment horizontal="center" vertical="top" wrapText="1"/>
    </xf>
    <xf numFmtId="0" fontId="43" fillId="0" borderId="26" xfId="0" applyFont="1" applyBorder="1" applyAlignment="1">
      <alignment horizontal="center" vertical="top" wrapText="1"/>
    </xf>
    <xf numFmtId="0" fontId="43" fillId="0" borderId="27" xfId="0" applyFont="1" applyBorder="1" applyAlignment="1">
      <alignment horizontal="center" vertical="top" wrapText="1"/>
    </xf>
    <xf numFmtId="0" fontId="43" fillId="0" borderId="49" xfId="0" applyFont="1" applyBorder="1" applyAlignment="1">
      <alignment horizontal="center" vertical="top" wrapText="1"/>
    </xf>
    <xf numFmtId="0" fontId="43" fillId="0" borderId="19" xfId="0" applyFont="1" applyBorder="1" applyAlignment="1">
      <alignment horizontal="center" vertical="top" wrapText="1"/>
    </xf>
    <xf numFmtId="0" fontId="43" fillId="0" borderId="20" xfId="0" applyFont="1" applyBorder="1" applyAlignment="1">
      <alignment horizontal="center" vertical="top" wrapText="1"/>
    </xf>
    <xf numFmtId="0" fontId="43" fillId="0" borderId="8" xfId="0" applyFont="1" applyBorder="1" applyAlignment="1">
      <alignment horizontal="center" vertical="top" wrapText="1"/>
    </xf>
    <xf numFmtId="0" fontId="43" fillId="0" borderId="9" xfId="0" applyFont="1" applyBorder="1" applyAlignment="1">
      <alignment horizontal="center" vertical="top" wrapText="1"/>
    </xf>
    <xf numFmtId="0" fontId="43" fillId="0" borderId="10" xfId="0" applyFont="1" applyBorder="1" applyAlignment="1">
      <alignment horizontal="center" vertical="top" wrapText="1"/>
    </xf>
    <xf numFmtId="0" fontId="78" fillId="5" borderId="48" xfId="0" applyFont="1" applyFill="1" applyBorder="1" applyAlignment="1">
      <alignment vertical="center"/>
    </xf>
    <xf numFmtId="0" fontId="36" fillId="5" borderId="26" xfId="0" applyFont="1" applyFill="1" applyBorder="1" applyAlignment="1">
      <alignment vertical="center"/>
    </xf>
    <xf numFmtId="164" fontId="33" fillId="5" borderId="26" xfId="0" applyNumberFormat="1" applyFont="1" applyFill="1" applyBorder="1" applyAlignment="1">
      <alignment vertical="center"/>
    </xf>
    <xf numFmtId="164" fontId="33" fillId="5" borderId="44" xfId="0" applyNumberFormat="1" applyFont="1" applyFill="1" applyBorder="1" applyAlignment="1">
      <alignment vertical="center"/>
    </xf>
    <xf numFmtId="0" fontId="41" fillId="0" borderId="8" xfId="0" applyFont="1" applyBorder="1" applyAlignment="1">
      <alignment horizontal="center" vertical="center"/>
    </xf>
    <xf numFmtId="0" fontId="41" fillId="0" borderId="9" xfId="0" applyFont="1" applyBorder="1" applyAlignment="1">
      <alignment horizontal="center" vertical="center"/>
    </xf>
    <xf numFmtId="0" fontId="41" fillId="0" borderId="10" xfId="0" applyFont="1" applyBorder="1" applyAlignment="1">
      <alignment horizontal="center" vertical="center"/>
    </xf>
    <xf numFmtId="0" fontId="78" fillId="5" borderId="45" xfId="0" applyFont="1" applyFill="1" applyBorder="1" applyAlignment="1">
      <alignment vertical="center"/>
    </xf>
    <xf numFmtId="0" fontId="36" fillId="5" borderId="0" xfId="0" applyFont="1" applyFill="1" applyAlignment="1">
      <alignment vertical="center"/>
    </xf>
    <xf numFmtId="164" fontId="33" fillId="5" borderId="0" xfId="0" applyNumberFormat="1" applyFont="1" applyFill="1" applyAlignment="1">
      <alignment vertical="center"/>
    </xf>
    <xf numFmtId="164" fontId="33" fillId="5" borderId="30" xfId="0" applyNumberFormat="1" applyFont="1" applyFill="1" applyBorder="1" applyAlignment="1">
      <alignment vertical="center"/>
    </xf>
    <xf numFmtId="0" fontId="0" fillId="5" borderId="0" xfId="0" applyFill="1"/>
    <xf numFmtId="0" fontId="41" fillId="0" borderId="48" xfId="0" applyFont="1" applyBorder="1" applyAlignment="1">
      <alignment horizontal="center" vertical="center"/>
    </xf>
    <xf numFmtId="0" fontId="41" fillId="0" borderId="26" xfId="0" applyFont="1" applyBorder="1" applyAlignment="1">
      <alignment horizontal="center" vertical="center"/>
    </xf>
    <xf numFmtId="0" fontId="41" fillId="0" borderId="27" xfId="0" applyFont="1" applyBorder="1" applyAlignment="1">
      <alignment horizontal="center" vertical="center"/>
    </xf>
    <xf numFmtId="0" fontId="41" fillId="0" borderId="45" xfId="0" applyFont="1" applyBorder="1" applyAlignment="1">
      <alignment horizontal="center" vertical="center"/>
    </xf>
    <xf numFmtId="0" fontId="78" fillId="5" borderId="45" xfId="0" applyFont="1" applyFill="1" applyBorder="1" applyAlignment="1">
      <alignment horizontal="center" vertical="center"/>
    </xf>
    <xf numFmtId="0" fontId="78" fillId="5" borderId="0" xfId="0" applyFont="1" applyFill="1" applyAlignment="1">
      <alignment horizontal="center" vertical="center"/>
    </xf>
    <xf numFmtId="0" fontId="78" fillId="5" borderId="30" xfId="0" applyFont="1" applyFill="1" applyBorder="1" applyAlignment="1">
      <alignment horizontal="center" vertical="center"/>
    </xf>
    <xf numFmtId="0" fontId="79" fillId="0" borderId="45" xfId="0" applyFont="1" applyBorder="1" applyAlignment="1">
      <alignment horizontal="center" vertical="center"/>
    </xf>
    <xf numFmtId="0" fontId="79" fillId="0" borderId="0" xfId="0" applyFont="1" applyAlignment="1">
      <alignment horizontal="center" vertical="center"/>
    </xf>
    <xf numFmtId="0" fontId="79" fillId="0" borderId="12" xfId="0" applyFont="1" applyBorder="1" applyAlignment="1">
      <alignment horizontal="center" vertical="center"/>
    </xf>
    <xf numFmtId="164" fontId="33" fillId="0" borderId="8" xfId="0" applyNumberFormat="1" applyFont="1" applyBorder="1" applyAlignment="1">
      <alignment horizontal="center" vertical="center"/>
    </xf>
    <xf numFmtId="9" fontId="80" fillId="5" borderId="5" xfId="0" applyNumberFormat="1" applyFont="1" applyFill="1" applyBorder="1" applyAlignment="1">
      <alignment horizontal="center" vertical="center" wrapText="1"/>
    </xf>
    <xf numFmtId="9" fontId="80" fillId="5" borderId="4" xfId="0" applyNumberFormat="1" applyFont="1" applyFill="1" applyBorder="1" applyAlignment="1">
      <alignment horizontal="center" vertical="center" wrapText="1"/>
    </xf>
    <xf numFmtId="9" fontId="80" fillId="5" borderId="6" xfId="0" applyNumberFormat="1" applyFont="1" applyFill="1" applyBorder="1" applyAlignment="1">
      <alignment horizontal="center" vertical="center" wrapText="1"/>
    </xf>
    <xf numFmtId="0" fontId="41" fillId="0" borderId="19" xfId="0" applyFont="1" applyBorder="1" applyAlignment="1">
      <alignment horizontal="center" vertical="center"/>
    </xf>
    <xf numFmtId="0" fontId="41" fillId="0" borderId="20" xfId="0" applyFont="1" applyBorder="1" applyAlignment="1">
      <alignment horizontal="center" vertical="center"/>
    </xf>
    <xf numFmtId="9" fontId="80" fillId="5" borderId="11" xfId="0" applyNumberFormat="1" applyFont="1" applyFill="1" applyBorder="1" applyAlignment="1">
      <alignment horizontal="center" vertical="center" wrapText="1"/>
    </xf>
    <xf numFmtId="9" fontId="80" fillId="5" borderId="0" xfId="0" applyNumberFormat="1" applyFont="1" applyFill="1" applyAlignment="1">
      <alignment horizontal="center" vertical="center" wrapText="1"/>
    </xf>
    <xf numFmtId="9" fontId="80" fillId="5" borderId="12" xfId="0" applyNumberFormat="1" applyFont="1" applyFill="1" applyBorder="1" applyAlignment="1">
      <alignment horizontal="center" vertical="center" wrapText="1"/>
    </xf>
    <xf numFmtId="0" fontId="37" fillId="2" borderId="51" xfId="0" applyFont="1" applyFill="1" applyBorder="1" applyAlignment="1">
      <alignment horizontal="center" vertical="center"/>
    </xf>
    <xf numFmtId="0" fontId="37" fillId="2" borderId="52" xfId="0" applyFont="1" applyFill="1" applyBorder="1" applyAlignment="1">
      <alignment horizontal="center" vertical="center"/>
    </xf>
    <xf numFmtId="0" fontId="75" fillId="5" borderId="0" xfId="0" applyFont="1" applyFill="1"/>
    <xf numFmtId="0" fontId="75" fillId="5" borderId="12" xfId="0" applyFont="1" applyFill="1" applyBorder="1"/>
    <xf numFmtId="0" fontId="81" fillId="5" borderId="0" xfId="0" applyFont="1" applyFill="1"/>
    <xf numFmtId="0" fontId="5" fillId="4" borderId="7" xfId="0" applyFont="1" applyFill="1" applyBorder="1" applyAlignment="1">
      <alignment horizontal="center"/>
    </xf>
    <xf numFmtId="164" fontId="36" fillId="11" borderId="8" xfId="0" applyNumberFormat="1" applyFont="1" applyFill="1" applyBorder="1" applyAlignment="1">
      <alignment horizontal="center" vertical="center"/>
    </xf>
    <xf numFmtId="0" fontId="5" fillId="4" borderId="39" xfId="0" applyFont="1" applyFill="1" applyBorder="1" applyAlignment="1">
      <alignment horizontal="center"/>
    </xf>
    <xf numFmtId="2" fontId="36" fillId="11" borderId="57" xfId="0" applyNumberFormat="1" applyFont="1" applyFill="1" applyBorder="1" applyAlignment="1">
      <alignment horizontal="center" vertical="center"/>
    </xf>
    <xf numFmtId="9" fontId="80" fillId="5" borderId="33" xfId="0" applyNumberFormat="1" applyFont="1" applyFill="1" applyBorder="1" applyAlignment="1">
      <alignment horizontal="center" vertical="center" wrapText="1"/>
    </xf>
    <xf numFmtId="9" fontId="80" fillId="5" borderId="34" xfId="0" applyNumberFormat="1" applyFont="1" applyFill="1" applyBorder="1" applyAlignment="1">
      <alignment horizontal="center" vertical="center" wrapText="1"/>
    </xf>
    <xf numFmtId="9" fontId="80" fillId="5" borderId="35" xfId="0" applyNumberFormat="1" applyFont="1" applyFill="1" applyBorder="1" applyAlignment="1">
      <alignment horizontal="center" vertical="center" wrapText="1"/>
    </xf>
    <xf numFmtId="0" fontId="75" fillId="5" borderId="34" xfId="0" applyFont="1" applyFill="1" applyBorder="1"/>
    <xf numFmtId="0" fontId="75" fillId="5" borderId="35" xfId="0" applyFont="1" applyFill="1" applyBorder="1"/>
    <xf numFmtId="167" fontId="0" fillId="0" borderId="0" xfId="1" applyNumberFormat="1" applyFont="1"/>
    <xf numFmtId="0" fontId="3" fillId="7" borderId="0" xfId="0" applyFont="1" applyFill="1"/>
    <xf numFmtId="14" fontId="3" fillId="7" borderId="0" xfId="0" applyNumberFormat="1" applyFont="1" applyFill="1"/>
    <xf numFmtId="0" fontId="4" fillId="0" borderId="0" xfId="0" applyFont="1"/>
    <xf numFmtId="0" fontId="83" fillId="0" borderId="0" xfId="0" applyFont="1" applyAlignment="1">
      <alignment horizontal="center" wrapText="1"/>
    </xf>
    <xf numFmtId="0" fontId="82" fillId="0" borderId="0" xfId="6" applyAlignment="1">
      <alignment horizontal="center"/>
    </xf>
    <xf numFmtId="0" fontId="3" fillId="19" borderId="0" xfId="0" applyFont="1" applyFill="1" applyAlignment="1">
      <alignment horizontal="center"/>
    </xf>
    <xf numFmtId="0" fontId="26" fillId="20" borderId="0" xfId="0" applyFont="1" applyFill="1" applyAlignment="1">
      <alignment horizontal="center"/>
    </xf>
    <xf numFmtId="0" fontId="26" fillId="20" borderId="45" xfId="0" applyFont="1" applyFill="1" applyBorder="1" applyAlignment="1">
      <alignment horizontal="center"/>
    </xf>
    <xf numFmtId="0" fontId="26" fillId="20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16" fontId="0" fillId="0" borderId="0" xfId="0" applyNumberFormat="1"/>
    <xf numFmtId="0" fontId="0" fillId="0" borderId="45" xfId="0" applyBorder="1"/>
    <xf numFmtId="0" fontId="0" fillId="0" borderId="45" xfId="0" applyBorder="1" applyAlignment="1">
      <alignment horizontal="center"/>
    </xf>
    <xf numFmtId="0" fontId="84" fillId="0" borderId="0" xfId="0" applyFont="1"/>
    <xf numFmtId="0" fontId="0" fillId="0" borderId="0" xfId="0" quotePrefix="1"/>
    <xf numFmtId="0" fontId="0" fillId="0" borderId="45" xfId="0" quotePrefix="1" applyBorder="1"/>
    <xf numFmtId="0" fontId="0" fillId="0" borderId="30" xfId="0" applyBorder="1"/>
  </cellXfs>
  <cellStyles count="7">
    <cellStyle name="Comma" xfId="1" builtinId="3"/>
    <cellStyle name="Hyperlink" xfId="6" builtinId="8"/>
    <cellStyle name="Normal" xfId="0" builtinId="0"/>
    <cellStyle name="Normal 2" xfId="4" xr:uid="{0641C528-A40D-4514-9C96-CD0FA9B4B53E}"/>
    <cellStyle name="Percent" xfId="2" builtinId="5"/>
    <cellStyle name="Percent 2" xfId="5" xr:uid="{F2AADFAC-EEB1-4589-9C77-EEA995E38171}"/>
    <cellStyle name="Percent 2 4" xfId="3" xr:uid="{DC84E39C-58E3-435D-9B1F-7941A2FA5DE0}"/>
  </cellStyles>
  <dxfs count="61"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nqm_funding_llc_4c_805237b2-96ec-456c-acc2-37f6f2e0891d.jpg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A01D7.FC3466E0" TargetMode="External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A01D7.FC3466E0" TargetMode="External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cid:image001.png@01DA01D7.FC3466E0" TargetMode="External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426720</xdr:colOff>
      <xdr:row>21</xdr:row>
      <xdr:rowOff>15240</xdr:rowOff>
    </xdr:from>
    <xdr:to>
      <xdr:col>23</xdr:col>
      <xdr:colOff>411480</xdr:colOff>
      <xdr:row>23</xdr:row>
      <xdr:rowOff>137160</xdr:rowOff>
    </xdr:to>
    <xdr:pic>
      <xdr:nvPicPr>
        <xdr:cNvPr id="2" name="0.w0ytx6jqle" descr="nqm_funding_LLC_4c.jpg">
          <a:extLst>
            <a:ext uri="{FF2B5EF4-FFF2-40B4-BE49-F238E27FC236}">
              <a16:creationId xmlns:a16="http://schemas.microsoft.com/office/drawing/2014/main" id="{2FB017DA-5CF5-48E9-8026-F7E2953A13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18520" y="4272915"/>
          <a:ext cx="2423160" cy="502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1076326</xdr:colOff>
      <xdr:row>1</xdr:row>
      <xdr:rowOff>114300</xdr:rowOff>
    </xdr:from>
    <xdr:to>
      <xdr:col>20</xdr:col>
      <xdr:colOff>171451</xdr:colOff>
      <xdr:row>3</xdr:row>
      <xdr:rowOff>152400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23EA0C9-2855-40C7-A129-D7E18C8CD9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20676" y="323850"/>
          <a:ext cx="26193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1323975</xdr:colOff>
      <xdr:row>1</xdr:row>
      <xdr:rowOff>180974</xdr:rowOff>
    </xdr:from>
    <xdr:to>
      <xdr:col>22</xdr:col>
      <xdr:colOff>504825</xdr:colOff>
      <xdr:row>4</xdr:row>
      <xdr:rowOff>114299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B37EB33A-BCDB-49B6-A7DA-62CBE54E7E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73250" y="361949"/>
          <a:ext cx="3362325" cy="48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234315</xdr:colOff>
      <xdr:row>39</xdr:row>
      <xdr:rowOff>114300</xdr:rowOff>
    </xdr:from>
    <xdr:ext cx="413385" cy="311785"/>
    <xdr:grpSp>
      <xdr:nvGrpSpPr>
        <xdr:cNvPr id="2" name="Group 5">
          <a:extLst>
            <a:ext uri="{FF2B5EF4-FFF2-40B4-BE49-F238E27FC236}">
              <a16:creationId xmlns:a16="http://schemas.microsoft.com/office/drawing/2014/main" id="{BD36C948-1332-42F2-AC5F-907BD9F0CA81}"/>
            </a:ext>
          </a:extLst>
        </xdr:cNvPr>
        <xdr:cNvGrpSpPr/>
      </xdr:nvGrpSpPr>
      <xdr:grpSpPr>
        <a:xfrm>
          <a:off x="8949690" y="8010525"/>
          <a:ext cx="413385" cy="311785"/>
          <a:chOff x="0" y="0"/>
          <a:chExt cx="480695" cy="399415"/>
        </a:xfrm>
      </xdr:grpSpPr>
      <xdr:sp macro="" textlink="">
        <xdr:nvSpPr>
          <xdr:cNvPr id="3" name="Shape 6">
            <a:extLst>
              <a:ext uri="{FF2B5EF4-FFF2-40B4-BE49-F238E27FC236}">
                <a16:creationId xmlns:a16="http://schemas.microsoft.com/office/drawing/2014/main" id="{744C95F6-BA83-3615-E591-11AF7AE5841D}"/>
              </a:ext>
            </a:extLst>
          </xdr:cNvPr>
          <xdr:cNvSpPr/>
        </xdr:nvSpPr>
        <xdr:spPr>
          <a:xfrm>
            <a:off x="0" y="0"/>
            <a:ext cx="480695" cy="342900"/>
          </a:xfrm>
          <a:custGeom>
            <a:avLst/>
            <a:gdLst/>
            <a:ahLst/>
            <a:cxnLst/>
            <a:rect l="0" t="0" r="0" b="0"/>
            <a:pathLst>
              <a:path w="480695" h="342900">
                <a:moveTo>
                  <a:pt x="480695" y="0"/>
                </a:moveTo>
                <a:lnTo>
                  <a:pt x="0" y="0"/>
                </a:lnTo>
                <a:lnTo>
                  <a:pt x="0" y="342709"/>
                </a:lnTo>
                <a:lnTo>
                  <a:pt x="480695" y="342709"/>
                </a:lnTo>
                <a:lnTo>
                  <a:pt x="480695" y="0"/>
                </a:lnTo>
                <a:close/>
              </a:path>
            </a:pathLst>
          </a:custGeom>
          <a:solidFill>
            <a:srgbClr val="FFFFFF">
              <a:alpha val="50000"/>
            </a:srgbClr>
          </a:solidFill>
        </xdr:spPr>
      </xdr:sp>
      <xdr:pic>
        <xdr:nvPicPr>
          <xdr:cNvPr id="4" name="image2.png">
            <a:extLst>
              <a:ext uri="{FF2B5EF4-FFF2-40B4-BE49-F238E27FC236}">
                <a16:creationId xmlns:a16="http://schemas.microsoft.com/office/drawing/2014/main" id="{703D4309-D0D8-60E6-09A8-C756A52B501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3840" y="49250"/>
            <a:ext cx="251459" cy="243840"/>
          </a:xfrm>
          <a:prstGeom prst="rect">
            <a:avLst/>
          </a:prstGeom>
        </xdr:spPr>
      </xdr:pic>
      <xdr:sp macro="" textlink="">
        <xdr:nvSpPr>
          <xdr:cNvPr id="5" name="Textbox 8">
            <a:extLst>
              <a:ext uri="{FF2B5EF4-FFF2-40B4-BE49-F238E27FC236}">
                <a16:creationId xmlns:a16="http://schemas.microsoft.com/office/drawing/2014/main" id="{53A89333-2450-BC2C-7B86-95DA309A4A2B}"/>
              </a:ext>
            </a:extLst>
          </xdr:cNvPr>
          <xdr:cNvSpPr txBox="1"/>
        </xdr:nvSpPr>
        <xdr:spPr>
          <a:xfrm>
            <a:off x="0" y="0"/>
            <a:ext cx="480695" cy="399415"/>
          </a:xfrm>
          <a:prstGeom prst="rect">
            <a:avLst/>
          </a:prstGeom>
        </xdr:spPr>
        <xdr:txBody>
          <a:bodyPr vertOverflow="clip" lIns="0" tIns="0" rIns="0" bIns="0" anchor="t"/>
          <a:lstStyle/>
          <a:p>
            <a:endParaRPr/>
          </a:p>
          <a:p>
            <a:endParaRPr/>
          </a:p>
          <a:p>
            <a:r>
              <a:rPr sz="700" b="0">
                <a:latin typeface="Calibri"/>
                <a:cs typeface="Calibri"/>
              </a:rPr>
              <a:t>SC</a:t>
            </a:r>
            <a:r>
              <a:rPr sz="700" b="0" spc="-5">
                <a:latin typeface="Calibri"/>
                <a:cs typeface="Calibri"/>
              </a:rPr>
              <a:t> 0</a:t>
            </a:r>
            <a:r>
              <a:rPr sz="700" b="0" spc="5">
                <a:latin typeface="Calibri"/>
                <a:cs typeface="Calibri"/>
              </a:rPr>
              <a:t>2</a:t>
            </a:r>
            <a:r>
              <a:rPr sz="700" b="0" spc="-5">
                <a:latin typeface="Calibri"/>
                <a:cs typeface="Calibri"/>
              </a:rPr>
              <a:t>0</a:t>
            </a:r>
            <a:r>
              <a:rPr sz="700" b="0" spc="5">
                <a:latin typeface="Calibri"/>
                <a:cs typeface="Calibri"/>
              </a:rPr>
              <a:t>82</a:t>
            </a:r>
            <a:r>
              <a:rPr sz="700" b="0" spc="-5">
                <a:latin typeface="Calibri"/>
                <a:cs typeface="Calibri"/>
              </a:rPr>
              <a:t>0</a:t>
            </a:r>
            <a:r>
              <a:rPr sz="700" b="0" spc="5">
                <a:latin typeface="Calibri"/>
                <a:cs typeface="Calibri"/>
              </a:rPr>
              <a:t>22</a:t>
            </a:r>
          </a:p>
        </xdr:txBody>
      </xdr:sp>
    </xdr:grpSp>
    <xdr:clientData/>
  </xdr:oneCellAnchor>
  <xdr:twoCellAnchor>
    <xdr:from>
      <xdr:col>5</xdr:col>
      <xdr:colOff>923925</xdr:colOff>
      <xdr:row>26</xdr:row>
      <xdr:rowOff>133349</xdr:rowOff>
    </xdr:from>
    <xdr:to>
      <xdr:col>9</xdr:col>
      <xdr:colOff>123825</xdr:colOff>
      <xdr:row>31</xdr:row>
      <xdr:rowOff>142874</xdr:rowOff>
    </xdr:to>
    <xdr:pic>
      <xdr:nvPicPr>
        <xdr:cNvPr id="6" name="Picture 3">
          <a:extLst>
            <a:ext uri="{FF2B5EF4-FFF2-40B4-BE49-F238E27FC236}">
              <a16:creationId xmlns:a16="http://schemas.microsoft.com/office/drawing/2014/main" id="{2513699F-64F5-4AB2-80AB-64E80952EE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r:link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29200" y="5248274"/>
          <a:ext cx="2514600" cy="1009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usmtg-my.sharepoint.com/personal/mpmorgan_usmtg_com/Documents/RatesheetModel/Delegated%20Ratesheet%20Model%20v2024.1.xlsm" TargetMode="External"/><Relationship Id="rId1" Type="http://schemas.openxmlformats.org/officeDocument/2006/relationships/externalLinkPath" Target="https://usmtg-my.sharepoint.com/personal/mpmorgan_usmtg_com/Documents/RatesheetModel/Delegated%20Ratesheet%20Model%20v2024.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lex Supreme"/>
      <sheetName val="Flex Supreme Pricer"/>
      <sheetName val="Flex Select Prime"/>
      <sheetName val="Flex Select Prime Pricer"/>
      <sheetName val="Flex Select Prime DSCR_MU"/>
      <sheetName val="Flex SP DSCR_MU Pricer"/>
      <sheetName val="Flex Select Prime 2nd Liens"/>
      <sheetName val="Flex SP 2nd Liens Pricer"/>
      <sheetName val="Control"/>
    </sheetNames>
    <definedNames>
      <definedName name="CommitDailyChanges"/>
      <definedName name="MakeFilesystem"/>
      <definedName name="OpenFileLocation"/>
      <definedName name="PrintPFRS"/>
      <definedName name="PublishExcel"/>
      <definedName name="Save_and_Close_Active_Workbook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sofracademy.com/current-sofr-rat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253034-D96E-47DE-B24A-8B183C8007BA}">
  <sheetPr published="0" codeName="Sheet1">
    <tabColor rgb="FFFF0000"/>
    <pageSetUpPr fitToPage="1"/>
  </sheetPr>
  <dimension ref="B2:X46"/>
  <sheetViews>
    <sheetView tabSelected="1" topLeftCell="A6" zoomScaleNormal="100" workbookViewId="0">
      <selection activeCell="W5" sqref="W5:X5"/>
    </sheetView>
  </sheetViews>
  <sheetFormatPr defaultRowHeight="15" x14ac:dyDescent="0.25"/>
  <cols>
    <col min="1" max="1" width="2.5703125" customWidth="1"/>
    <col min="4" max="4" width="11.28515625" customWidth="1"/>
    <col min="5" max="5" width="11.5703125" customWidth="1"/>
    <col min="6" max="6" width="2.7109375" customWidth="1"/>
    <col min="19" max="19" width="2.7109375" customWidth="1"/>
    <col min="24" max="24" width="10.140625" customWidth="1"/>
  </cols>
  <sheetData>
    <row r="2" spans="2:24" ht="15.75" thickBot="1" x14ac:dyDescent="0.3"/>
    <row r="3" spans="2:24" ht="19.5" thickBot="1" x14ac:dyDescent="0.3">
      <c r="B3" s="1" t="s">
        <v>0</v>
      </c>
      <c r="C3" s="2"/>
      <c r="D3" s="2"/>
      <c r="E3" s="3"/>
      <c r="F3" s="4"/>
      <c r="G3" s="5" t="s">
        <v>1</v>
      </c>
      <c r="H3" s="6"/>
      <c r="I3" s="6"/>
      <c r="J3" s="6"/>
      <c r="K3" s="6"/>
      <c r="L3" s="6"/>
      <c r="M3" s="6"/>
      <c r="N3" s="6"/>
      <c r="O3" s="6"/>
      <c r="P3" s="6"/>
      <c r="Q3" s="6"/>
      <c r="R3" s="7"/>
      <c r="S3" s="4"/>
      <c r="T3" s="8" t="s">
        <v>2</v>
      </c>
      <c r="U3" s="9"/>
      <c r="V3" s="9"/>
      <c r="W3" s="9"/>
      <c r="X3" s="10"/>
    </row>
    <row r="4" spans="2:24" ht="15.75" thickBot="1" x14ac:dyDescent="0.3">
      <c r="B4" s="11" t="s">
        <v>3</v>
      </c>
      <c r="C4" s="12">
        <f>Control!$B$1</f>
        <v>45309</v>
      </c>
      <c r="D4" s="13"/>
      <c r="E4" s="14"/>
      <c r="F4" s="15"/>
      <c r="G4" s="16"/>
      <c r="H4" s="17"/>
      <c r="I4" s="17"/>
      <c r="J4" s="17"/>
      <c r="K4" s="17"/>
      <c r="L4" s="17"/>
      <c r="M4" s="17"/>
      <c r="N4" s="17"/>
      <c r="O4" s="17"/>
      <c r="P4" s="17"/>
      <c r="Q4" s="17"/>
      <c r="R4" s="18"/>
      <c r="S4" s="15"/>
      <c r="T4" s="19"/>
      <c r="U4" s="20"/>
      <c r="V4" s="20"/>
      <c r="W4" s="20"/>
      <c r="X4" s="21"/>
    </row>
    <row r="5" spans="2:24" ht="18" thickBot="1" x14ac:dyDescent="0.3">
      <c r="B5" s="22" t="s">
        <v>4</v>
      </c>
      <c r="C5" s="23" t="s">
        <v>5</v>
      </c>
      <c r="D5" s="23" t="s">
        <v>6</v>
      </c>
      <c r="E5" s="24" t="s">
        <v>7</v>
      </c>
      <c r="F5" s="15"/>
      <c r="G5" s="25" t="s">
        <v>8</v>
      </c>
      <c r="H5" s="26"/>
      <c r="I5" s="26"/>
      <c r="J5" s="26"/>
      <c r="K5" s="26"/>
      <c r="L5" s="26"/>
      <c r="M5" s="26"/>
      <c r="N5" s="26"/>
      <c r="O5" s="26"/>
      <c r="P5" s="26"/>
      <c r="Q5" s="26"/>
      <c r="R5" s="27"/>
      <c r="S5" s="15"/>
      <c r="T5" s="28" t="s">
        <v>9</v>
      </c>
      <c r="U5" s="29"/>
      <c r="V5" s="30"/>
      <c r="W5" s="31">
        <v>103</v>
      </c>
      <c r="X5" s="32"/>
    </row>
    <row r="6" spans="2:24" ht="15.75" thickBot="1" x14ac:dyDescent="0.3">
      <c r="B6" s="33">
        <f>'Flex Supreme Pricer'!A6</f>
        <v>6.5</v>
      </c>
      <c r="C6" s="34">
        <f>'Flex Supreme Pricer'!J6</f>
        <v>97.5</v>
      </c>
      <c r="D6" s="34">
        <f>'Flex Supreme Pricer'!K6</f>
        <v>97.25</v>
      </c>
      <c r="E6" s="35">
        <f>'Flex Supreme Pricer'!L6</f>
        <v>97</v>
      </c>
      <c r="F6" s="36"/>
      <c r="G6" s="37" t="s">
        <v>10</v>
      </c>
      <c r="H6" s="38"/>
      <c r="I6" s="38"/>
      <c r="J6" s="38"/>
      <c r="K6" s="38"/>
      <c r="L6" s="38"/>
      <c r="M6" s="38"/>
      <c r="N6" s="38"/>
      <c r="O6" s="38"/>
      <c r="P6" s="38"/>
      <c r="Q6" s="38"/>
      <c r="R6" s="39"/>
      <c r="S6" s="36"/>
      <c r="T6" s="40" t="s">
        <v>11</v>
      </c>
      <c r="U6" s="41"/>
      <c r="V6" s="41"/>
      <c r="W6" s="41"/>
      <c r="X6" s="42"/>
    </row>
    <row r="7" spans="2:24" s="53" customFormat="1" ht="15.75" thickBot="1" x14ac:dyDescent="0.25">
      <c r="B7" s="33">
        <f>'Flex Supreme Pricer'!A7</f>
        <v>6.625</v>
      </c>
      <c r="C7" s="34">
        <f>'Flex Supreme Pricer'!J7</f>
        <v>98.125</v>
      </c>
      <c r="D7" s="34">
        <f>'Flex Supreme Pricer'!K7</f>
        <v>97.875</v>
      </c>
      <c r="E7" s="35">
        <f>'Flex Supreme Pricer'!L7</f>
        <v>97.625</v>
      </c>
      <c r="F7" s="43"/>
      <c r="G7" s="44" t="s">
        <v>12</v>
      </c>
      <c r="H7" s="45"/>
      <c r="I7" s="46"/>
      <c r="J7" s="47" t="s">
        <v>13</v>
      </c>
      <c r="K7" s="48">
        <v>0.55000000000000004</v>
      </c>
      <c r="L7" s="48">
        <v>0.6</v>
      </c>
      <c r="M7" s="48">
        <v>0.65</v>
      </c>
      <c r="N7" s="48">
        <v>0.7</v>
      </c>
      <c r="O7" s="48">
        <v>0.75</v>
      </c>
      <c r="P7" s="48">
        <v>0.8</v>
      </c>
      <c r="Q7" s="48">
        <v>0.85</v>
      </c>
      <c r="R7" s="49">
        <v>0.9</v>
      </c>
      <c r="S7" s="43"/>
      <c r="T7" s="50" t="s">
        <v>14</v>
      </c>
      <c r="U7" s="51"/>
      <c r="V7" s="51"/>
      <c r="W7" s="51"/>
      <c r="X7" s="52"/>
    </row>
    <row r="8" spans="2:24" ht="15.75" thickBot="1" x14ac:dyDescent="0.3">
      <c r="B8" s="33">
        <f>'Flex Supreme Pricer'!A8</f>
        <v>6.75</v>
      </c>
      <c r="C8" s="34">
        <f>'Flex Supreme Pricer'!J8</f>
        <v>98.75</v>
      </c>
      <c r="D8" s="34">
        <f>'Flex Supreme Pricer'!K8</f>
        <v>98.5</v>
      </c>
      <c r="E8" s="35">
        <f>'Flex Supreme Pricer'!L8</f>
        <v>98.25</v>
      </c>
      <c r="F8" s="36"/>
      <c r="G8" s="54" t="s">
        <v>15</v>
      </c>
      <c r="H8" s="55"/>
      <c r="I8" s="55"/>
      <c r="J8" s="55"/>
      <c r="K8" s="55"/>
      <c r="L8" s="55"/>
      <c r="M8" s="55"/>
      <c r="N8" s="55"/>
      <c r="O8" s="55"/>
      <c r="P8" s="55"/>
      <c r="Q8" s="55"/>
      <c r="R8" s="56"/>
      <c r="S8" s="36"/>
      <c r="T8" s="57" t="s">
        <v>16</v>
      </c>
      <c r="U8" s="58"/>
      <c r="V8" s="58"/>
      <c r="W8" s="58"/>
      <c r="X8" s="59"/>
    </row>
    <row r="9" spans="2:24" ht="15.75" thickBot="1" x14ac:dyDescent="0.3">
      <c r="B9" s="33">
        <f>'Flex Supreme Pricer'!A9</f>
        <v>6.875</v>
      </c>
      <c r="C9" s="34">
        <f>'Flex Supreme Pricer'!J9</f>
        <v>99.375</v>
      </c>
      <c r="D9" s="34">
        <f>'Flex Supreme Pricer'!K9</f>
        <v>99.125</v>
      </c>
      <c r="E9" s="35">
        <f>'Flex Supreme Pricer'!L9</f>
        <v>98.875</v>
      </c>
      <c r="F9" s="36"/>
      <c r="G9" s="60" t="s">
        <v>17</v>
      </c>
      <c r="H9" s="61"/>
      <c r="I9" s="61"/>
      <c r="J9" s="62">
        <v>1.125</v>
      </c>
      <c r="K9" s="62">
        <v>1.125</v>
      </c>
      <c r="L9" s="62">
        <v>1.125</v>
      </c>
      <c r="M9" s="62">
        <v>1</v>
      </c>
      <c r="N9" s="62">
        <v>0.75</v>
      </c>
      <c r="O9" s="62">
        <v>0</v>
      </c>
      <c r="P9" s="62">
        <v>-0.375</v>
      </c>
      <c r="Q9" s="63" t="s">
        <v>18</v>
      </c>
      <c r="R9" s="64" t="s">
        <v>18</v>
      </c>
      <c r="S9" s="36"/>
      <c r="T9" s="57" t="s">
        <v>19</v>
      </c>
      <c r="U9" s="58"/>
      <c r="V9" s="58"/>
      <c r="W9" s="58"/>
      <c r="X9" s="59"/>
    </row>
    <row r="10" spans="2:24" ht="15.75" thickBot="1" x14ac:dyDescent="0.3">
      <c r="B10" s="33">
        <f>'Flex Supreme Pricer'!A10</f>
        <v>7</v>
      </c>
      <c r="C10" s="34">
        <f>'Flex Supreme Pricer'!J10</f>
        <v>99.875</v>
      </c>
      <c r="D10" s="34">
        <f>'Flex Supreme Pricer'!K10</f>
        <v>99.625</v>
      </c>
      <c r="E10" s="35">
        <f>'Flex Supreme Pricer'!L10</f>
        <v>99.375</v>
      </c>
      <c r="F10" s="36"/>
      <c r="G10" s="60" t="s">
        <v>20</v>
      </c>
      <c r="H10" s="61"/>
      <c r="I10" s="61"/>
      <c r="J10" s="62">
        <v>1.125</v>
      </c>
      <c r="K10" s="62">
        <v>1.125</v>
      </c>
      <c r="L10" s="62">
        <v>1.125</v>
      </c>
      <c r="M10" s="62">
        <v>1</v>
      </c>
      <c r="N10" s="62">
        <v>0.75</v>
      </c>
      <c r="O10" s="62">
        <v>0</v>
      </c>
      <c r="P10" s="62">
        <v>-0.375</v>
      </c>
      <c r="Q10" s="63" t="s">
        <v>18</v>
      </c>
      <c r="R10" s="64" t="s">
        <v>18</v>
      </c>
      <c r="S10" s="36"/>
      <c r="T10" s="57" t="s">
        <v>21</v>
      </c>
      <c r="U10" s="58"/>
      <c r="V10" s="58"/>
      <c r="W10" s="58"/>
      <c r="X10" s="59"/>
    </row>
    <row r="11" spans="2:24" ht="15.75" thickBot="1" x14ac:dyDescent="0.3">
      <c r="B11" s="33">
        <f>'Flex Supreme Pricer'!A11</f>
        <v>7.125</v>
      </c>
      <c r="C11" s="34">
        <f>'Flex Supreme Pricer'!J11</f>
        <v>100.375</v>
      </c>
      <c r="D11" s="34">
        <f>'Flex Supreme Pricer'!K11</f>
        <v>100.125</v>
      </c>
      <c r="E11" s="35">
        <f>'Flex Supreme Pricer'!L11</f>
        <v>99.875</v>
      </c>
      <c r="F11" s="36"/>
      <c r="G11" s="60" t="s">
        <v>22</v>
      </c>
      <c r="H11" s="61"/>
      <c r="I11" s="61"/>
      <c r="J11" s="62">
        <v>1</v>
      </c>
      <c r="K11" s="62">
        <v>1</v>
      </c>
      <c r="L11" s="62">
        <v>0.875</v>
      </c>
      <c r="M11" s="62">
        <v>0.75</v>
      </c>
      <c r="N11" s="62">
        <v>0.125</v>
      </c>
      <c r="O11" s="62">
        <v>-0.375</v>
      </c>
      <c r="P11" s="62">
        <v>-0.625</v>
      </c>
      <c r="Q11" s="63" t="s">
        <v>18</v>
      </c>
      <c r="R11" s="64" t="s">
        <v>18</v>
      </c>
      <c r="S11" s="36"/>
      <c r="T11" s="8" t="s">
        <v>23</v>
      </c>
      <c r="U11" s="9"/>
      <c r="V11" s="9"/>
      <c r="W11" s="9"/>
      <c r="X11" s="10"/>
    </row>
    <row r="12" spans="2:24" ht="15.75" thickBot="1" x14ac:dyDescent="0.3">
      <c r="B12" s="33">
        <f>'Flex Supreme Pricer'!A12</f>
        <v>7.25</v>
      </c>
      <c r="C12" s="34">
        <f>'Flex Supreme Pricer'!J12</f>
        <v>100.875</v>
      </c>
      <c r="D12" s="34">
        <f>'Flex Supreme Pricer'!K12</f>
        <v>100.625</v>
      </c>
      <c r="E12" s="35">
        <f>'Flex Supreme Pricer'!L12</f>
        <v>100.375</v>
      </c>
      <c r="F12" s="36"/>
      <c r="G12" s="60" t="s">
        <v>24</v>
      </c>
      <c r="H12" s="61"/>
      <c r="I12" s="61"/>
      <c r="J12" s="62">
        <v>0.25</v>
      </c>
      <c r="K12" s="62">
        <v>0.25</v>
      </c>
      <c r="L12" s="62">
        <v>0.25</v>
      </c>
      <c r="M12" s="62">
        <v>0.25</v>
      </c>
      <c r="N12" s="62">
        <v>0</v>
      </c>
      <c r="O12" s="62">
        <v>-0.75</v>
      </c>
      <c r="P12" s="62">
        <v>-1.5</v>
      </c>
      <c r="Q12" s="63" t="s">
        <v>18</v>
      </c>
      <c r="R12" s="64" t="s">
        <v>18</v>
      </c>
      <c r="S12" s="36"/>
      <c r="T12" s="65" t="s">
        <v>25</v>
      </c>
      <c r="U12" s="66"/>
      <c r="V12" s="66"/>
      <c r="W12" s="66"/>
      <c r="X12" s="67"/>
    </row>
    <row r="13" spans="2:24" ht="15.75" thickBot="1" x14ac:dyDescent="0.3">
      <c r="B13" s="33">
        <f>'Flex Supreme Pricer'!A13</f>
        <v>7.375</v>
      </c>
      <c r="C13" s="34">
        <f>'Flex Supreme Pricer'!J13</f>
        <v>101.375</v>
      </c>
      <c r="D13" s="34">
        <f>'Flex Supreme Pricer'!K13</f>
        <v>101.125</v>
      </c>
      <c r="E13" s="35">
        <f>'Flex Supreme Pricer'!L13</f>
        <v>100.875</v>
      </c>
      <c r="F13" s="36"/>
      <c r="G13" s="60" t="s">
        <v>26</v>
      </c>
      <c r="H13" s="61"/>
      <c r="I13" s="61"/>
      <c r="J13" s="62">
        <v>0</v>
      </c>
      <c r="K13" s="62">
        <v>0</v>
      </c>
      <c r="L13" s="62">
        <v>0</v>
      </c>
      <c r="M13" s="62">
        <v>-0.125</v>
      </c>
      <c r="N13" s="62">
        <v>-0.75</v>
      </c>
      <c r="O13" s="62">
        <v>-1.5</v>
      </c>
      <c r="P13" s="62">
        <v>-2.75</v>
      </c>
      <c r="Q13" s="63" t="s">
        <v>18</v>
      </c>
      <c r="R13" s="64" t="s">
        <v>18</v>
      </c>
      <c r="S13" s="36"/>
      <c r="T13" s="57" t="s">
        <v>27</v>
      </c>
      <c r="U13" s="58"/>
      <c r="V13" s="68"/>
      <c r="W13" s="69">
        <v>0.125</v>
      </c>
      <c r="X13" s="70"/>
    </row>
    <row r="14" spans="2:24" ht="15.75" thickBot="1" x14ac:dyDescent="0.3">
      <c r="B14" s="33">
        <f>'Flex Supreme Pricer'!A14</f>
        <v>7.5</v>
      </c>
      <c r="C14" s="34">
        <f>'Flex Supreme Pricer'!J14</f>
        <v>101.75</v>
      </c>
      <c r="D14" s="34">
        <f>'Flex Supreme Pricer'!K14</f>
        <v>101.5</v>
      </c>
      <c r="E14" s="35">
        <f>'Flex Supreme Pricer'!L14</f>
        <v>101.25</v>
      </c>
      <c r="F14" s="36"/>
      <c r="G14" s="60" t="s">
        <v>28</v>
      </c>
      <c r="H14" s="61"/>
      <c r="I14" s="61"/>
      <c r="J14" s="62">
        <v>-1</v>
      </c>
      <c r="K14" s="62">
        <v>-1</v>
      </c>
      <c r="L14" s="62">
        <v>-1</v>
      </c>
      <c r="M14" s="62">
        <v>-1.125</v>
      </c>
      <c r="N14" s="62">
        <v>-2</v>
      </c>
      <c r="O14" s="62">
        <v>-3.375</v>
      </c>
      <c r="P14" s="63" t="s">
        <v>18</v>
      </c>
      <c r="Q14" s="63" t="s">
        <v>18</v>
      </c>
      <c r="R14" s="64" t="s">
        <v>18</v>
      </c>
      <c r="S14" s="36"/>
      <c r="T14" s="57" t="s">
        <v>29</v>
      </c>
      <c r="U14" s="58"/>
      <c r="V14" s="68"/>
      <c r="W14" s="69">
        <v>0</v>
      </c>
      <c r="X14" s="70"/>
    </row>
    <row r="15" spans="2:24" ht="15.75" thickBot="1" x14ac:dyDescent="0.3">
      <c r="B15" s="33">
        <f>'Flex Supreme Pricer'!A15</f>
        <v>7.625</v>
      </c>
      <c r="C15" s="34">
        <f>'Flex Supreme Pricer'!J15</f>
        <v>102.125</v>
      </c>
      <c r="D15" s="34">
        <f>'Flex Supreme Pricer'!K15</f>
        <v>101.875</v>
      </c>
      <c r="E15" s="35">
        <f>'Flex Supreme Pricer'!L15</f>
        <v>101.625</v>
      </c>
      <c r="F15" s="36"/>
      <c r="G15" s="71" t="s">
        <v>30</v>
      </c>
      <c r="H15" s="72"/>
      <c r="I15" s="72"/>
      <c r="J15" s="73" t="s">
        <v>18</v>
      </c>
      <c r="K15" s="73" t="s">
        <v>18</v>
      </c>
      <c r="L15" s="73" t="s">
        <v>18</v>
      </c>
      <c r="M15" s="73" t="s">
        <v>18</v>
      </c>
      <c r="N15" s="73" t="s">
        <v>18</v>
      </c>
      <c r="O15" s="73" t="s">
        <v>18</v>
      </c>
      <c r="P15" s="73" t="s">
        <v>18</v>
      </c>
      <c r="Q15" s="73" t="s">
        <v>18</v>
      </c>
      <c r="R15" s="74" t="s">
        <v>18</v>
      </c>
      <c r="S15" s="36"/>
      <c r="T15" s="57" t="s">
        <v>31</v>
      </c>
      <c r="U15" s="58"/>
      <c r="V15" s="68"/>
      <c r="W15" s="69">
        <v>-0.25</v>
      </c>
      <c r="X15" s="70"/>
    </row>
    <row r="16" spans="2:24" ht="15.75" thickBot="1" x14ac:dyDescent="0.3">
      <c r="B16" s="33">
        <f>'Flex Supreme Pricer'!A16</f>
        <v>7.75</v>
      </c>
      <c r="C16" s="34">
        <f>'Flex Supreme Pricer'!J16</f>
        <v>102.5</v>
      </c>
      <c r="D16" s="34">
        <f>'Flex Supreme Pricer'!K16</f>
        <v>102.25</v>
      </c>
      <c r="E16" s="35">
        <f>'Flex Supreme Pricer'!L16</f>
        <v>102</v>
      </c>
      <c r="F16" s="36"/>
      <c r="G16" s="75" t="s">
        <v>32</v>
      </c>
      <c r="H16" s="76"/>
      <c r="I16" s="76"/>
      <c r="J16" s="76"/>
      <c r="K16" s="76"/>
      <c r="L16" s="76"/>
      <c r="M16" s="76"/>
      <c r="N16" s="76"/>
      <c r="O16" s="76"/>
      <c r="P16" s="76"/>
      <c r="Q16" s="76"/>
      <c r="R16" s="77"/>
      <c r="S16" s="36"/>
      <c r="T16" s="78" t="s">
        <v>33</v>
      </c>
      <c r="U16" s="79"/>
      <c r="V16" s="79"/>
      <c r="W16" s="79"/>
      <c r="X16" s="80"/>
    </row>
    <row r="17" spans="2:24" ht="15.75" thickBot="1" x14ac:dyDescent="0.3">
      <c r="B17" s="33">
        <f>'Flex Supreme Pricer'!A17</f>
        <v>7.875</v>
      </c>
      <c r="C17" s="34">
        <f>'Flex Supreme Pricer'!J17</f>
        <v>102.875</v>
      </c>
      <c r="D17" s="34">
        <f>'Flex Supreme Pricer'!K17</f>
        <v>102.625</v>
      </c>
      <c r="E17" s="35">
        <f>'Flex Supreme Pricer'!L17</f>
        <v>102.375</v>
      </c>
      <c r="F17" s="36"/>
      <c r="G17" s="60" t="s">
        <v>17</v>
      </c>
      <c r="H17" s="61"/>
      <c r="I17" s="61"/>
      <c r="J17" s="62">
        <v>1.125</v>
      </c>
      <c r="K17" s="62">
        <v>1.125</v>
      </c>
      <c r="L17" s="62">
        <v>1.125</v>
      </c>
      <c r="M17" s="62">
        <v>1</v>
      </c>
      <c r="N17" s="62">
        <v>0.75</v>
      </c>
      <c r="O17" s="62">
        <v>0</v>
      </c>
      <c r="P17" s="62">
        <v>-0.375</v>
      </c>
      <c r="Q17" s="63" t="s">
        <v>18</v>
      </c>
      <c r="R17" s="64" t="s">
        <v>18</v>
      </c>
      <c r="S17" s="36"/>
      <c r="T17" s="57" t="s">
        <v>34</v>
      </c>
      <c r="U17" s="58"/>
      <c r="V17" s="68"/>
      <c r="W17" s="69">
        <v>-0.25</v>
      </c>
      <c r="X17" s="70"/>
    </row>
    <row r="18" spans="2:24" ht="15.75" thickBot="1" x14ac:dyDescent="0.3">
      <c r="B18" s="33">
        <f>'Flex Supreme Pricer'!A18</f>
        <v>8</v>
      </c>
      <c r="C18" s="34">
        <f>'Flex Supreme Pricer'!J18</f>
        <v>103.25</v>
      </c>
      <c r="D18" s="34">
        <f>'Flex Supreme Pricer'!K18</f>
        <v>103</v>
      </c>
      <c r="E18" s="35">
        <f>'Flex Supreme Pricer'!L18</f>
        <v>102.75</v>
      </c>
      <c r="F18" s="36"/>
      <c r="G18" s="60" t="s">
        <v>20</v>
      </c>
      <c r="H18" s="61"/>
      <c r="I18" s="61"/>
      <c r="J18" s="62">
        <v>1.125</v>
      </c>
      <c r="K18" s="62">
        <v>1.125</v>
      </c>
      <c r="L18" s="62">
        <v>1.125</v>
      </c>
      <c r="M18" s="62">
        <v>1</v>
      </c>
      <c r="N18" s="62">
        <v>0.75</v>
      </c>
      <c r="O18" s="62">
        <v>0</v>
      </c>
      <c r="P18" s="62">
        <v>-0.375</v>
      </c>
      <c r="Q18" s="63" t="s">
        <v>18</v>
      </c>
      <c r="R18" s="64" t="s">
        <v>18</v>
      </c>
      <c r="S18" s="36"/>
      <c r="T18" s="57" t="s">
        <v>27</v>
      </c>
      <c r="U18" s="58"/>
      <c r="V18" s="68"/>
      <c r="W18" s="81">
        <v>-0.375</v>
      </c>
      <c r="X18" s="82"/>
    </row>
    <row r="19" spans="2:24" ht="15.75" thickBot="1" x14ac:dyDescent="0.3">
      <c r="B19" s="33">
        <f>'Flex Supreme Pricer'!A19</f>
        <v>8.125</v>
      </c>
      <c r="C19" s="34">
        <f>'Flex Supreme Pricer'!J19</f>
        <v>103.625</v>
      </c>
      <c r="D19" s="34">
        <f>'Flex Supreme Pricer'!K19</f>
        <v>103.375</v>
      </c>
      <c r="E19" s="35">
        <f>'Flex Supreme Pricer'!L19</f>
        <v>103.125</v>
      </c>
      <c r="F19" s="36"/>
      <c r="G19" s="60" t="s">
        <v>22</v>
      </c>
      <c r="H19" s="61"/>
      <c r="I19" s="61"/>
      <c r="J19" s="62">
        <v>1</v>
      </c>
      <c r="K19" s="62">
        <v>1</v>
      </c>
      <c r="L19" s="62">
        <v>0.875</v>
      </c>
      <c r="M19" s="62">
        <v>0.75</v>
      </c>
      <c r="N19" s="62">
        <v>0.125</v>
      </c>
      <c r="O19" s="62">
        <v>-0.375</v>
      </c>
      <c r="P19" s="62">
        <v>-0.625</v>
      </c>
      <c r="Q19" s="63" t="s">
        <v>18</v>
      </c>
      <c r="R19" s="64" t="s">
        <v>18</v>
      </c>
      <c r="S19" s="36"/>
      <c r="T19" s="57" t="s">
        <v>35</v>
      </c>
      <c r="U19" s="58"/>
      <c r="V19" s="68"/>
      <c r="W19" s="81">
        <v>-0.25</v>
      </c>
      <c r="X19" s="82"/>
    </row>
    <row r="20" spans="2:24" ht="15.75" thickBot="1" x14ac:dyDescent="0.3">
      <c r="B20" s="33">
        <f>'Flex Supreme Pricer'!A20</f>
        <v>8.25</v>
      </c>
      <c r="C20" s="34">
        <f>'Flex Supreme Pricer'!J20</f>
        <v>104</v>
      </c>
      <c r="D20" s="34">
        <f>'Flex Supreme Pricer'!K20</f>
        <v>103.75</v>
      </c>
      <c r="E20" s="35">
        <f>'Flex Supreme Pricer'!L20</f>
        <v>103.5</v>
      </c>
      <c r="F20" s="36"/>
      <c r="G20" s="60" t="s">
        <v>24</v>
      </c>
      <c r="H20" s="61"/>
      <c r="I20" s="61"/>
      <c r="J20" s="62">
        <v>0.25</v>
      </c>
      <c r="K20" s="62">
        <v>0.25</v>
      </c>
      <c r="L20" s="62">
        <v>0.25</v>
      </c>
      <c r="M20" s="62">
        <v>0.25</v>
      </c>
      <c r="N20" s="62">
        <v>-0.125</v>
      </c>
      <c r="O20" s="62">
        <v>-0.875</v>
      </c>
      <c r="P20" s="62">
        <v>-1.5</v>
      </c>
      <c r="Q20" s="63" t="s">
        <v>18</v>
      </c>
      <c r="R20" s="64" t="s">
        <v>18</v>
      </c>
      <c r="S20" s="36"/>
      <c r="T20" s="83" t="s">
        <v>36</v>
      </c>
      <c r="U20" s="84"/>
      <c r="V20" s="84"/>
      <c r="W20" s="84"/>
      <c r="X20" s="85"/>
    </row>
    <row r="21" spans="2:24" x14ac:dyDescent="0.25">
      <c r="B21" s="33">
        <f>'Flex Supreme Pricer'!A21</f>
        <v>8.375</v>
      </c>
      <c r="C21" s="34">
        <f>'Flex Supreme Pricer'!J21</f>
        <v>104.375</v>
      </c>
      <c r="D21" s="34">
        <f>'Flex Supreme Pricer'!K21</f>
        <v>104.125</v>
      </c>
      <c r="E21" s="35">
        <f>'Flex Supreme Pricer'!L21</f>
        <v>103.875</v>
      </c>
      <c r="F21" s="36"/>
      <c r="G21" s="60" t="s">
        <v>26</v>
      </c>
      <c r="H21" s="61"/>
      <c r="I21" s="61"/>
      <c r="J21" s="62">
        <v>0</v>
      </c>
      <c r="K21" s="62">
        <v>0</v>
      </c>
      <c r="L21" s="62">
        <v>0</v>
      </c>
      <c r="M21" s="62">
        <v>-0.125</v>
      </c>
      <c r="N21" s="62">
        <v>-0.75</v>
      </c>
      <c r="O21" s="62">
        <v>-1.5</v>
      </c>
      <c r="P21" s="62">
        <v>-2.75</v>
      </c>
      <c r="Q21" s="63" t="s">
        <v>18</v>
      </c>
      <c r="R21" s="64" t="s">
        <v>18</v>
      </c>
      <c r="S21" s="36"/>
      <c r="T21" s="86"/>
      <c r="U21" s="87"/>
      <c r="V21" s="87"/>
      <c r="W21" s="87"/>
      <c r="X21" s="88"/>
    </row>
    <row r="22" spans="2:24" x14ac:dyDescent="0.25">
      <c r="B22" s="33">
        <f>'Flex Supreme Pricer'!A22</f>
        <v>8.5</v>
      </c>
      <c r="C22" s="34">
        <f>'Flex Supreme Pricer'!J22</f>
        <v>104.75</v>
      </c>
      <c r="D22" s="34">
        <f>'Flex Supreme Pricer'!K22</f>
        <v>104.5</v>
      </c>
      <c r="E22" s="35">
        <f>'Flex Supreme Pricer'!L22</f>
        <v>104.25</v>
      </c>
      <c r="F22" s="36"/>
      <c r="G22" s="60" t="s">
        <v>28</v>
      </c>
      <c r="H22" s="61"/>
      <c r="I22" s="61"/>
      <c r="J22" s="62">
        <v>-1</v>
      </c>
      <c r="K22" s="62">
        <v>-1</v>
      </c>
      <c r="L22" s="62">
        <v>-1</v>
      </c>
      <c r="M22" s="62">
        <v>-1.125</v>
      </c>
      <c r="N22" s="62">
        <v>-2</v>
      </c>
      <c r="O22" s="62">
        <v>-3.375</v>
      </c>
      <c r="P22" s="63" t="s">
        <v>18</v>
      </c>
      <c r="Q22" s="63" t="s">
        <v>18</v>
      </c>
      <c r="R22" s="64" t="s">
        <v>18</v>
      </c>
      <c r="S22" s="36"/>
      <c r="T22" s="86"/>
      <c r="U22" s="87"/>
      <c r="V22" s="87"/>
      <c r="W22" s="87"/>
      <c r="X22" s="88"/>
    </row>
    <row r="23" spans="2:24" x14ac:dyDescent="0.25">
      <c r="B23" s="33">
        <f>'Flex Supreme Pricer'!A23</f>
        <v>8.625</v>
      </c>
      <c r="C23" s="34">
        <f>'Flex Supreme Pricer'!J23</f>
        <v>105.125</v>
      </c>
      <c r="D23" s="34">
        <f>'Flex Supreme Pricer'!K23</f>
        <v>104.875</v>
      </c>
      <c r="E23" s="35">
        <f>'Flex Supreme Pricer'!L23</f>
        <v>104.625</v>
      </c>
      <c r="F23" s="36"/>
      <c r="G23" s="75" t="s">
        <v>37</v>
      </c>
      <c r="H23" s="76"/>
      <c r="I23" s="76"/>
      <c r="J23" s="76"/>
      <c r="K23" s="76"/>
      <c r="L23" s="76"/>
      <c r="M23" s="76"/>
      <c r="N23" s="76"/>
      <c r="O23" s="76"/>
      <c r="P23" s="76"/>
      <c r="Q23" s="76"/>
      <c r="R23" s="77"/>
      <c r="S23" s="36"/>
      <c r="T23" s="86"/>
      <c r="U23" s="87"/>
      <c r="W23" s="87"/>
      <c r="X23" s="88"/>
    </row>
    <row r="24" spans="2:24" x14ac:dyDescent="0.25">
      <c r="B24" s="33">
        <f>'Flex Supreme Pricer'!A24</f>
        <v>8.75</v>
      </c>
      <c r="C24" s="34">
        <f>'Flex Supreme Pricer'!J24</f>
        <v>105.5</v>
      </c>
      <c r="D24" s="34">
        <f>'Flex Supreme Pricer'!K24</f>
        <v>105.25</v>
      </c>
      <c r="E24" s="35">
        <f>'Flex Supreme Pricer'!L24</f>
        <v>105</v>
      </c>
      <c r="F24" s="36"/>
      <c r="G24" s="89" t="s">
        <v>38</v>
      </c>
      <c r="H24" s="90"/>
      <c r="I24" s="90"/>
      <c r="J24" s="62">
        <v>-0.5</v>
      </c>
      <c r="K24" s="62">
        <v>-0.5</v>
      </c>
      <c r="L24" s="62">
        <v>-0.5</v>
      </c>
      <c r="M24" s="62">
        <v>-0.625</v>
      </c>
      <c r="N24" s="62">
        <v>-0.75</v>
      </c>
      <c r="O24" s="62">
        <v>-0.875</v>
      </c>
      <c r="P24" s="62">
        <v>-1</v>
      </c>
      <c r="Q24" s="63" t="s">
        <v>18</v>
      </c>
      <c r="R24" s="64" t="s">
        <v>18</v>
      </c>
      <c r="S24" s="36"/>
      <c r="T24" s="86"/>
      <c r="U24" s="87"/>
      <c r="V24" s="87"/>
      <c r="W24" s="87"/>
      <c r="X24" s="88"/>
    </row>
    <row r="25" spans="2:24" ht="15.75" thickBot="1" x14ac:dyDescent="0.3">
      <c r="B25" s="33">
        <f>'Flex Supreme Pricer'!A25</f>
        <v>8.875</v>
      </c>
      <c r="C25" s="34">
        <f>'Flex Supreme Pricer'!J25</f>
        <v>105.875</v>
      </c>
      <c r="D25" s="34">
        <f>'Flex Supreme Pricer'!K25</f>
        <v>105.625</v>
      </c>
      <c r="E25" s="35">
        <f>'Flex Supreme Pricer'!L25</f>
        <v>105.375</v>
      </c>
      <c r="F25" s="36"/>
      <c r="G25" s="89" t="s">
        <v>39</v>
      </c>
      <c r="H25" s="90"/>
      <c r="I25" s="90"/>
      <c r="J25" s="62">
        <v>0</v>
      </c>
      <c r="K25" s="62">
        <v>0</v>
      </c>
      <c r="L25" s="62">
        <v>0</v>
      </c>
      <c r="M25" s="62">
        <v>0</v>
      </c>
      <c r="N25" s="62">
        <v>0</v>
      </c>
      <c r="O25" s="62">
        <v>0</v>
      </c>
      <c r="P25" s="62">
        <v>0</v>
      </c>
      <c r="Q25" s="63" t="s">
        <v>18</v>
      </c>
      <c r="R25" s="64" t="s">
        <v>18</v>
      </c>
      <c r="S25" s="36"/>
      <c r="T25" s="86"/>
      <c r="U25" s="87"/>
      <c r="V25" s="87"/>
      <c r="W25" s="87"/>
      <c r="X25" s="88"/>
    </row>
    <row r="26" spans="2:24" x14ac:dyDescent="0.25">
      <c r="B26" s="33">
        <f>'Flex Supreme Pricer'!A26</f>
        <v>9</v>
      </c>
      <c r="C26" s="34">
        <f>'Flex Supreme Pricer'!J26</f>
        <v>106.25</v>
      </c>
      <c r="D26" s="34">
        <f>'Flex Supreme Pricer'!K26</f>
        <v>106</v>
      </c>
      <c r="E26" s="35">
        <f>'Flex Supreme Pricer'!L26</f>
        <v>105.75</v>
      </c>
      <c r="F26" s="36"/>
      <c r="G26" s="89" t="s">
        <v>40</v>
      </c>
      <c r="H26" s="90"/>
      <c r="I26" s="90"/>
      <c r="J26" s="62">
        <v>0</v>
      </c>
      <c r="K26" s="62">
        <v>0</v>
      </c>
      <c r="L26" s="62">
        <v>0</v>
      </c>
      <c r="M26" s="62">
        <v>0</v>
      </c>
      <c r="N26" s="62">
        <v>0</v>
      </c>
      <c r="O26" s="62">
        <v>0</v>
      </c>
      <c r="P26" s="62">
        <v>0</v>
      </c>
      <c r="Q26" s="63" t="s">
        <v>18</v>
      </c>
      <c r="R26" s="64" t="s">
        <v>18</v>
      </c>
      <c r="S26" s="36"/>
      <c r="T26" s="91" t="s">
        <v>41</v>
      </c>
      <c r="U26" s="92"/>
      <c r="V26" s="92"/>
      <c r="W26" s="92"/>
      <c r="X26" s="93"/>
    </row>
    <row r="27" spans="2:24" x14ac:dyDescent="0.25">
      <c r="B27" s="33">
        <f>'Flex Supreme Pricer'!A27</f>
        <v>9.125</v>
      </c>
      <c r="C27" s="34">
        <f>'Flex Supreme Pricer'!J27</f>
        <v>106.625</v>
      </c>
      <c r="D27" s="34">
        <f>'Flex Supreme Pricer'!K27</f>
        <v>106.375</v>
      </c>
      <c r="E27" s="35">
        <f>'Flex Supreme Pricer'!L27</f>
        <v>106.125</v>
      </c>
      <c r="F27" s="36"/>
      <c r="G27" s="89" t="s">
        <v>42</v>
      </c>
      <c r="H27" s="90"/>
      <c r="I27" s="90"/>
      <c r="J27" s="62">
        <v>0</v>
      </c>
      <c r="K27" s="62">
        <v>0</v>
      </c>
      <c r="L27" s="62">
        <v>0</v>
      </c>
      <c r="M27" s="62">
        <v>0</v>
      </c>
      <c r="N27" s="62">
        <v>0</v>
      </c>
      <c r="O27" s="62">
        <v>0</v>
      </c>
      <c r="P27" s="62">
        <v>0</v>
      </c>
      <c r="Q27" s="63" t="s">
        <v>18</v>
      </c>
      <c r="R27" s="64" t="s">
        <v>18</v>
      </c>
      <c r="S27" s="36"/>
      <c r="T27" s="94" t="s">
        <v>43</v>
      </c>
      <c r="U27" s="95"/>
      <c r="V27" s="95"/>
      <c r="W27" s="95"/>
      <c r="X27" s="96"/>
    </row>
    <row r="28" spans="2:24" x14ac:dyDescent="0.25">
      <c r="B28" s="33">
        <f>'Flex Supreme Pricer'!A28</f>
        <v>9.25</v>
      </c>
      <c r="C28" s="34">
        <f>'Flex Supreme Pricer'!J28</f>
        <v>107</v>
      </c>
      <c r="D28" s="34">
        <f>'Flex Supreme Pricer'!K28</f>
        <v>106.75</v>
      </c>
      <c r="E28" s="35">
        <f>'Flex Supreme Pricer'!L28</f>
        <v>106.5</v>
      </c>
      <c r="F28" s="36"/>
      <c r="G28" s="89" t="s">
        <v>44</v>
      </c>
      <c r="H28" s="97"/>
      <c r="I28" s="97"/>
      <c r="J28" s="62">
        <v>-1.375</v>
      </c>
      <c r="K28" s="62">
        <v>-1.375</v>
      </c>
      <c r="L28" s="62">
        <v>-1.375</v>
      </c>
      <c r="M28" s="62">
        <v>-1.5</v>
      </c>
      <c r="N28" s="62">
        <v>-1.625</v>
      </c>
      <c r="O28" s="62">
        <v>-1.75</v>
      </c>
      <c r="P28" s="63" t="s">
        <v>18</v>
      </c>
      <c r="Q28" s="63" t="s">
        <v>18</v>
      </c>
      <c r="R28" s="64" t="s">
        <v>18</v>
      </c>
      <c r="S28" s="36"/>
      <c r="T28" s="94" t="s">
        <v>45</v>
      </c>
      <c r="U28" s="95"/>
      <c r="V28" s="95"/>
      <c r="W28" s="95"/>
      <c r="X28" s="96"/>
    </row>
    <row r="29" spans="2:24" x14ac:dyDescent="0.25">
      <c r="B29" s="33">
        <f>'Flex Supreme Pricer'!A29</f>
        <v>9.375</v>
      </c>
      <c r="C29" s="34">
        <f>'Flex Supreme Pricer'!J29</f>
        <v>107.375</v>
      </c>
      <c r="D29" s="34">
        <f>'Flex Supreme Pricer'!K29</f>
        <v>107.125</v>
      </c>
      <c r="E29" s="35">
        <f>'Flex Supreme Pricer'!L29</f>
        <v>106.875</v>
      </c>
      <c r="F29" s="36"/>
      <c r="G29" s="98" t="s">
        <v>46</v>
      </c>
      <c r="H29" s="99"/>
      <c r="I29" s="99"/>
      <c r="J29" s="99"/>
      <c r="K29" s="99"/>
      <c r="L29" s="99"/>
      <c r="M29" s="99"/>
      <c r="N29" s="99"/>
      <c r="O29" s="99"/>
      <c r="P29" s="100"/>
      <c r="Q29" s="100"/>
      <c r="R29" s="101"/>
      <c r="S29" s="36"/>
      <c r="T29" s="94" t="s">
        <v>47</v>
      </c>
      <c r="U29" s="95"/>
      <c r="V29" s="95"/>
      <c r="W29" s="95"/>
      <c r="X29" s="96"/>
    </row>
    <row r="30" spans="2:24" ht="15.75" thickBot="1" x14ac:dyDescent="0.3">
      <c r="B30" s="33">
        <f>'Flex Supreme Pricer'!A30</f>
        <v>9.5</v>
      </c>
      <c r="C30" s="102">
        <f>'Flex Supreme Pricer'!J30</f>
        <v>107.75</v>
      </c>
      <c r="D30" s="102">
        <f>'Flex Supreme Pricer'!K30</f>
        <v>107.5</v>
      </c>
      <c r="E30" s="103">
        <f>'Flex Supreme Pricer'!L30</f>
        <v>107.25</v>
      </c>
      <c r="F30" s="36"/>
      <c r="G30" s="104" t="s">
        <v>48</v>
      </c>
      <c r="H30" s="105"/>
      <c r="I30" s="105"/>
      <c r="J30" s="106">
        <v>-0.25</v>
      </c>
      <c r="K30" s="106">
        <v>-0.25</v>
      </c>
      <c r="L30" s="106">
        <v>-0.25</v>
      </c>
      <c r="M30" s="106">
        <v>-0.625</v>
      </c>
      <c r="N30" s="106">
        <v>-0.875</v>
      </c>
      <c r="O30" s="106">
        <v>-1.625</v>
      </c>
      <c r="P30" s="106">
        <v>-2.75</v>
      </c>
      <c r="Q30" s="63" t="s">
        <v>18</v>
      </c>
      <c r="R30" s="64" t="s">
        <v>18</v>
      </c>
      <c r="S30" s="36"/>
      <c r="T30" s="94" t="s">
        <v>49</v>
      </c>
      <c r="U30" s="95"/>
      <c r="V30" s="95"/>
      <c r="W30" s="95"/>
      <c r="X30" s="96"/>
    </row>
    <row r="31" spans="2:24" ht="15.75" thickBot="1" x14ac:dyDescent="0.3">
      <c r="B31" s="107" t="s">
        <v>50</v>
      </c>
      <c r="C31" s="108"/>
      <c r="D31" s="108"/>
      <c r="E31" s="109"/>
      <c r="F31" s="36"/>
      <c r="G31" s="110" t="s">
        <v>51</v>
      </c>
      <c r="H31" s="111"/>
      <c r="I31" s="111"/>
      <c r="J31" s="106">
        <v>-1.375</v>
      </c>
      <c r="K31" s="106">
        <v>-1.5</v>
      </c>
      <c r="L31" s="106">
        <v>-1.625</v>
      </c>
      <c r="M31" s="106">
        <v>-1.75</v>
      </c>
      <c r="N31" s="106">
        <v>-1.875</v>
      </c>
      <c r="O31" s="106">
        <v>-2</v>
      </c>
      <c r="P31" s="106">
        <v>-2.125</v>
      </c>
      <c r="Q31" s="63" t="s">
        <v>18</v>
      </c>
      <c r="R31" s="64" t="s">
        <v>18</v>
      </c>
      <c r="S31" s="36"/>
      <c r="T31" s="112" t="s">
        <v>52</v>
      </c>
      <c r="U31" s="113"/>
      <c r="V31" s="113"/>
      <c r="W31" s="113"/>
      <c r="X31" s="114"/>
    </row>
    <row r="32" spans="2:24" ht="15.75" thickBot="1" x14ac:dyDescent="0.3">
      <c r="B32" s="115" t="s">
        <v>53</v>
      </c>
      <c r="C32" s="116"/>
      <c r="D32" s="117">
        <v>150000</v>
      </c>
      <c r="E32" s="118"/>
      <c r="F32" s="36"/>
      <c r="G32" s="119" t="s">
        <v>54</v>
      </c>
      <c r="H32" s="120"/>
      <c r="I32" s="120"/>
      <c r="J32" s="106">
        <v>-0.125</v>
      </c>
      <c r="K32" s="106">
        <v>-0.25</v>
      </c>
      <c r="L32" s="106">
        <v>-0.25</v>
      </c>
      <c r="M32" s="106">
        <v>-0.375</v>
      </c>
      <c r="N32" s="106">
        <v>-0.375</v>
      </c>
      <c r="O32" s="106">
        <v>-0.375</v>
      </c>
      <c r="P32" s="106">
        <v>-0.375</v>
      </c>
      <c r="Q32" s="63" t="s">
        <v>18</v>
      </c>
      <c r="R32" s="64" t="s">
        <v>18</v>
      </c>
      <c r="S32" s="36"/>
      <c r="T32" s="121" t="s">
        <v>55</v>
      </c>
      <c r="U32" s="122"/>
      <c r="V32" s="122"/>
      <c r="W32" s="122"/>
      <c r="X32" s="123"/>
    </row>
    <row r="33" spans="2:24" ht="15.75" thickBot="1" x14ac:dyDescent="0.3">
      <c r="B33" s="124" t="s">
        <v>56</v>
      </c>
      <c r="C33" s="125"/>
      <c r="D33" s="126">
        <v>3500000</v>
      </c>
      <c r="E33" s="127"/>
      <c r="F33" s="36"/>
      <c r="G33" s="119" t="s">
        <v>57</v>
      </c>
      <c r="H33" s="120"/>
      <c r="I33" s="120"/>
      <c r="J33" s="106">
        <v>-1.25</v>
      </c>
      <c r="K33" s="106">
        <v>-1.25</v>
      </c>
      <c r="L33" s="106">
        <v>-1.375</v>
      </c>
      <c r="M33" s="106">
        <v>-1.5</v>
      </c>
      <c r="N33" s="106">
        <v>-1.625</v>
      </c>
      <c r="O33" s="106">
        <v>-1.75</v>
      </c>
      <c r="P33" s="128" t="s">
        <v>18</v>
      </c>
      <c r="Q33" s="63" t="s">
        <v>18</v>
      </c>
      <c r="R33" s="64" t="s">
        <v>18</v>
      </c>
      <c r="S33" s="36"/>
      <c r="T33" s="129" t="s">
        <v>58</v>
      </c>
      <c r="U33" s="130"/>
      <c r="V33" s="130"/>
      <c r="W33" s="130"/>
      <c r="X33" s="131"/>
    </row>
    <row r="34" spans="2:24" x14ac:dyDescent="0.25">
      <c r="B34" s="132" t="s">
        <v>59</v>
      </c>
      <c r="C34" s="133"/>
      <c r="D34" s="133"/>
      <c r="E34" s="134"/>
      <c r="F34" s="36"/>
      <c r="G34" s="104" t="s">
        <v>60</v>
      </c>
      <c r="H34" s="105"/>
      <c r="I34" s="105"/>
      <c r="J34" s="62">
        <v>-1</v>
      </c>
      <c r="K34" s="62">
        <v>-1</v>
      </c>
      <c r="L34" s="62">
        <v>-1</v>
      </c>
      <c r="M34" s="62">
        <v>-1</v>
      </c>
      <c r="N34" s="62">
        <v>-1</v>
      </c>
      <c r="O34" s="62">
        <v>-1</v>
      </c>
      <c r="P34" s="62">
        <v>-1</v>
      </c>
      <c r="Q34" s="63" t="s">
        <v>18</v>
      </c>
      <c r="R34" s="64" t="s">
        <v>18</v>
      </c>
      <c r="S34" s="36"/>
      <c r="T34" s="135" t="s">
        <v>61</v>
      </c>
      <c r="U34" s="136"/>
      <c r="V34" s="136"/>
      <c r="W34" s="136"/>
      <c r="X34" s="137"/>
    </row>
    <row r="35" spans="2:24" ht="15.75" thickBot="1" x14ac:dyDescent="0.3">
      <c r="B35" s="138" t="s">
        <v>62</v>
      </c>
      <c r="C35" s="139"/>
      <c r="D35" s="139"/>
      <c r="E35" s="140"/>
      <c r="F35" s="36"/>
      <c r="G35" s="104" t="s">
        <v>63</v>
      </c>
      <c r="H35" s="105"/>
      <c r="I35" s="105"/>
      <c r="J35" s="62">
        <v>-1.5</v>
      </c>
      <c r="K35" s="62">
        <v>-1.5</v>
      </c>
      <c r="L35" s="62">
        <v>-1.5</v>
      </c>
      <c r="M35" s="62">
        <v>-1.5</v>
      </c>
      <c r="N35" s="62">
        <v>-1.5</v>
      </c>
      <c r="O35" s="62">
        <v>-1.5</v>
      </c>
      <c r="P35" s="62">
        <v>-1.5</v>
      </c>
      <c r="Q35" s="63" t="s">
        <v>18</v>
      </c>
      <c r="R35" s="64" t="s">
        <v>18</v>
      </c>
      <c r="S35" s="36"/>
      <c r="T35" s="141" t="s">
        <v>64</v>
      </c>
      <c r="U35" s="142"/>
      <c r="V35" s="142"/>
      <c r="W35" s="142"/>
      <c r="X35" s="143"/>
    </row>
    <row r="36" spans="2:24" ht="15.75" thickBot="1" x14ac:dyDescent="0.3">
      <c r="B36" s="138" t="s">
        <v>65</v>
      </c>
      <c r="C36" s="139"/>
      <c r="D36" s="139"/>
      <c r="E36" s="140"/>
      <c r="F36" s="36"/>
      <c r="G36" s="104" t="s">
        <v>66</v>
      </c>
      <c r="H36" s="105"/>
      <c r="I36" s="105"/>
      <c r="J36" s="106">
        <v>-0.125</v>
      </c>
      <c r="K36" s="106">
        <v>-0.25</v>
      </c>
      <c r="L36" s="106">
        <v>-0.25</v>
      </c>
      <c r="M36" s="106">
        <v>-0.375</v>
      </c>
      <c r="N36" s="106">
        <v>-0.375</v>
      </c>
      <c r="O36" s="106">
        <v>-0.375</v>
      </c>
      <c r="P36" s="106">
        <v>-0.375</v>
      </c>
      <c r="Q36" s="63" t="s">
        <v>18</v>
      </c>
      <c r="R36" s="64" t="s">
        <v>18</v>
      </c>
      <c r="S36" s="36"/>
      <c r="T36" s="144" t="s">
        <v>67</v>
      </c>
      <c r="U36" s="145"/>
      <c r="V36" s="145"/>
      <c r="W36" s="145"/>
      <c r="X36" s="146"/>
    </row>
    <row r="37" spans="2:24" ht="15.75" customHeight="1" thickBot="1" x14ac:dyDescent="0.3">
      <c r="B37" s="138" t="s">
        <v>68</v>
      </c>
      <c r="C37" s="139"/>
      <c r="D37" s="139"/>
      <c r="E37" s="140"/>
      <c r="F37" s="36"/>
      <c r="G37" s="104" t="s">
        <v>69</v>
      </c>
      <c r="H37" s="105"/>
      <c r="I37" s="105"/>
      <c r="J37" s="106">
        <v>-0.5</v>
      </c>
      <c r="K37" s="106">
        <v>-0.5</v>
      </c>
      <c r="L37" s="106">
        <v>-0.5</v>
      </c>
      <c r="M37" s="106">
        <v>-0.5</v>
      </c>
      <c r="N37" s="106">
        <v>-0.5</v>
      </c>
      <c r="O37" s="106">
        <v>-0.5</v>
      </c>
      <c r="P37" s="106">
        <v>-0.5</v>
      </c>
      <c r="Q37" s="63" t="s">
        <v>18</v>
      </c>
      <c r="R37" s="64" t="s">
        <v>18</v>
      </c>
      <c r="S37" s="36"/>
      <c r="T37" s="147" t="s">
        <v>70</v>
      </c>
      <c r="U37" s="148"/>
      <c r="V37" s="148"/>
      <c r="W37" s="148"/>
      <c r="X37" s="149"/>
    </row>
    <row r="38" spans="2:24" ht="15.75" customHeight="1" thickBot="1" x14ac:dyDescent="0.3">
      <c r="B38" s="138" t="s">
        <v>71</v>
      </c>
      <c r="C38" s="139"/>
      <c r="D38" s="139"/>
      <c r="E38" s="140"/>
      <c r="F38" s="36"/>
      <c r="G38" s="104" t="s">
        <v>72</v>
      </c>
      <c r="H38" s="105"/>
      <c r="I38" s="105"/>
      <c r="J38" s="106">
        <v>-0.625</v>
      </c>
      <c r="K38" s="106">
        <v>-0.625</v>
      </c>
      <c r="L38" s="106">
        <v>-0.625</v>
      </c>
      <c r="M38" s="106">
        <v>-0.625</v>
      </c>
      <c r="N38" s="106">
        <v>-0.625</v>
      </c>
      <c r="O38" s="106">
        <v>-0.625</v>
      </c>
      <c r="P38" s="106">
        <v>-0.625</v>
      </c>
      <c r="Q38" s="63" t="s">
        <v>18</v>
      </c>
      <c r="R38" s="64" t="s">
        <v>18</v>
      </c>
      <c r="S38" s="36"/>
      <c r="T38" s="150" t="s">
        <v>73</v>
      </c>
      <c r="U38" s="151"/>
      <c r="V38" s="151"/>
      <c r="W38" s="151"/>
      <c r="X38" s="152"/>
    </row>
    <row r="39" spans="2:24" ht="15" customHeight="1" x14ac:dyDescent="0.25">
      <c r="B39" s="138" t="s">
        <v>74</v>
      </c>
      <c r="C39" s="139"/>
      <c r="D39" s="139"/>
      <c r="E39" s="140"/>
      <c r="F39" s="36"/>
      <c r="G39" s="104" t="s">
        <v>75</v>
      </c>
      <c r="H39" s="105"/>
      <c r="I39" s="105"/>
      <c r="J39" s="106">
        <v>-0.25</v>
      </c>
      <c r="K39" s="106">
        <v>-0.25</v>
      </c>
      <c r="L39" s="106">
        <v>-0.25</v>
      </c>
      <c r="M39" s="106">
        <v>-0.25</v>
      </c>
      <c r="N39" s="106">
        <v>-0.25</v>
      </c>
      <c r="O39" s="106">
        <v>-0.25</v>
      </c>
      <c r="P39" s="106">
        <v>-0.25</v>
      </c>
      <c r="Q39" s="63" t="s">
        <v>18</v>
      </c>
      <c r="R39" s="64" t="s">
        <v>18</v>
      </c>
      <c r="S39" s="15"/>
      <c r="T39" s="153" t="s">
        <v>76</v>
      </c>
      <c r="U39" s="154"/>
      <c r="V39" s="154"/>
      <c r="W39" s="154"/>
      <c r="X39" s="155"/>
    </row>
    <row r="40" spans="2:24" ht="15.75" customHeight="1" thickBot="1" x14ac:dyDescent="0.3">
      <c r="B40" s="138" t="s">
        <v>77</v>
      </c>
      <c r="C40" s="139"/>
      <c r="D40" s="139"/>
      <c r="E40" s="140"/>
      <c r="F40" s="36"/>
      <c r="G40" s="156" t="s">
        <v>78</v>
      </c>
      <c r="H40" s="157"/>
      <c r="I40" s="157"/>
      <c r="J40" s="158">
        <v>-0.25</v>
      </c>
      <c r="K40" s="158">
        <v>-0.25</v>
      </c>
      <c r="L40" s="158">
        <v>-0.25</v>
      </c>
      <c r="M40" s="158">
        <v>-0.25</v>
      </c>
      <c r="N40" s="158">
        <v>-0.25</v>
      </c>
      <c r="O40" s="158">
        <v>-0.25</v>
      </c>
      <c r="P40" s="158">
        <v>-0.25</v>
      </c>
      <c r="Q40" s="159" t="s">
        <v>18</v>
      </c>
      <c r="R40" s="160" t="s">
        <v>18</v>
      </c>
      <c r="S40" s="15"/>
      <c r="T40" s="161" t="s">
        <v>79</v>
      </c>
      <c r="U40" s="162"/>
      <c r="V40" s="162"/>
      <c r="W40" s="162"/>
      <c r="X40" s="163"/>
    </row>
    <row r="41" spans="2:24" x14ac:dyDescent="0.25">
      <c r="B41" s="164" t="s">
        <v>80</v>
      </c>
      <c r="C41" s="165"/>
      <c r="D41" s="165"/>
      <c r="E41" s="165"/>
      <c r="F41" s="36"/>
      <c r="G41" s="166" t="s">
        <v>81</v>
      </c>
      <c r="H41" s="167"/>
      <c r="I41" s="167"/>
      <c r="J41" s="167"/>
      <c r="K41" s="167"/>
      <c r="L41" s="167"/>
      <c r="M41" s="168"/>
      <c r="N41" s="169" t="s">
        <v>82</v>
      </c>
      <c r="O41" s="170"/>
      <c r="P41" s="170"/>
      <c r="Q41" s="170"/>
      <c r="R41" s="171"/>
      <c r="S41" s="15"/>
      <c r="T41" s="161" t="s">
        <v>45</v>
      </c>
      <c r="U41" s="162"/>
      <c r="V41" s="162"/>
      <c r="W41" s="162"/>
      <c r="X41" s="163"/>
    </row>
    <row r="42" spans="2:24" x14ac:dyDescent="0.25">
      <c r="B42" s="172"/>
      <c r="C42" s="173"/>
      <c r="D42" s="173"/>
      <c r="E42" s="174"/>
      <c r="F42" s="36"/>
      <c r="G42" s="175"/>
      <c r="H42" s="176"/>
      <c r="I42" s="176"/>
      <c r="J42" s="176"/>
      <c r="K42" s="176"/>
      <c r="L42" s="176"/>
      <c r="M42" s="176"/>
      <c r="N42" s="177" t="s">
        <v>83</v>
      </c>
      <c r="O42" s="178"/>
      <c r="P42" s="178"/>
      <c r="Q42" s="178"/>
      <c r="R42" s="179"/>
      <c r="S42" s="15"/>
      <c r="T42" s="180"/>
      <c r="U42" s="181"/>
      <c r="V42" s="181"/>
      <c r="W42" s="181"/>
      <c r="X42" s="182"/>
    </row>
    <row r="43" spans="2:24" ht="15.75" thickBot="1" x14ac:dyDescent="0.3">
      <c r="B43" s="124"/>
      <c r="C43" s="183"/>
      <c r="D43" s="183"/>
      <c r="E43" s="184"/>
      <c r="F43" s="185"/>
      <c r="G43" s="186"/>
      <c r="H43" s="187"/>
      <c r="I43" s="187"/>
      <c r="J43" s="187"/>
      <c r="K43" s="187"/>
      <c r="L43" s="187"/>
      <c r="M43" s="187"/>
      <c r="N43" s="188" t="s">
        <v>84</v>
      </c>
      <c r="O43" s="189"/>
      <c r="P43" s="189"/>
      <c r="Q43" s="189"/>
      <c r="R43" s="190"/>
      <c r="S43" s="15"/>
      <c r="T43" s="191"/>
      <c r="U43" s="192"/>
      <c r="V43" s="192"/>
      <c r="W43" s="192"/>
      <c r="X43" s="193"/>
    </row>
    <row r="44" spans="2:24" ht="15.75" thickBot="1" x14ac:dyDescent="0.3">
      <c r="B44" s="194" t="s">
        <v>85</v>
      </c>
      <c r="C44" s="195"/>
      <c r="D44" s="196" t="s">
        <v>86</v>
      </c>
      <c r="E44" s="196"/>
      <c r="F44" s="196"/>
      <c r="G44" s="197"/>
      <c r="H44" s="197"/>
      <c r="I44" s="197"/>
      <c r="J44" s="197"/>
      <c r="K44" s="197"/>
      <c r="L44" s="197"/>
      <c r="M44" s="197"/>
      <c r="N44" s="197"/>
      <c r="O44" s="197"/>
      <c r="P44" s="197"/>
      <c r="Q44" s="197"/>
      <c r="R44" s="197"/>
      <c r="S44" s="197"/>
      <c r="T44" s="197"/>
      <c r="U44" s="197"/>
      <c r="V44" s="197"/>
      <c r="W44" s="197"/>
      <c r="X44" s="198"/>
    </row>
    <row r="45" spans="2:24" x14ac:dyDescent="0.25">
      <c r="B45" s="199"/>
      <c r="C45" s="199"/>
      <c r="D45" s="200"/>
      <c r="E45" s="200"/>
    </row>
    <row r="46" spans="2:24" x14ac:dyDescent="0.25">
      <c r="O46" s="201"/>
      <c r="P46" s="201"/>
    </row>
  </sheetData>
  <mergeCells count="96">
    <mergeCell ref="B42:E43"/>
    <mergeCell ref="B44:C44"/>
    <mergeCell ref="D44:X44"/>
    <mergeCell ref="B45:C45"/>
    <mergeCell ref="D45:E45"/>
    <mergeCell ref="B40:E40"/>
    <mergeCell ref="G40:I40"/>
    <mergeCell ref="T40:X40"/>
    <mergeCell ref="B41:E41"/>
    <mergeCell ref="N41:R41"/>
    <mergeCell ref="T41:X41"/>
    <mergeCell ref="B38:E38"/>
    <mergeCell ref="G38:I38"/>
    <mergeCell ref="T38:X38"/>
    <mergeCell ref="B39:E39"/>
    <mergeCell ref="G39:I39"/>
    <mergeCell ref="T39:X39"/>
    <mergeCell ref="B36:E36"/>
    <mergeCell ref="G36:I36"/>
    <mergeCell ref="T36:X36"/>
    <mergeCell ref="B37:E37"/>
    <mergeCell ref="G37:I37"/>
    <mergeCell ref="T37:X37"/>
    <mergeCell ref="B34:E34"/>
    <mergeCell ref="G34:I34"/>
    <mergeCell ref="T34:X34"/>
    <mergeCell ref="B35:E35"/>
    <mergeCell ref="G35:I35"/>
    <mergeCell ref="T35:X35"/>
    <mergeCell ref="B32:C32"/>
    <mergeCell ref="D32:E32"/>
    <mergeCell ref="G32:I32"/>
    <mergeCell ref="T32:X32"/>
    <mergeCell ref="B33:C33"/>
    <mergeCell ref="D33:E33"/>
    <mergeCell ref="G33:I33"/>
    <mergeCell ref="T33:X33"/>
    <mergeCell ref="T29:X29"/>
    <mergeCell ref="G30:I30"/>
    <mergeCell ref="T30:X30"/>
    <mergeCell ref="B31:E31"/>
    <mergeCell ref="G31:I31"/>
    <mergeCell ref="T31:X31"/>
    <mergeCell ref="G25:I25"/>
    <mergeCell ref="G26:I26"/>
    <mergeCell ref="T26:X26"/>
    <mergeCell ref="G27:I27"/>
    <mergeCell ref="T27:X27"/>
    <mergeCell ref="G28:I28"/>
    <mergeCell ref="T28:X28"/>
    <mergeCell ref="G20:I20"/>
    <mergeCell ref="T20:X20"/>
    <mergeCell ref="G21:I21"/>
    <mergeCell ref="G22:I22"/>
    <mergeCell ref="G23:R23"/>
    <mergeCell ref="G24:I24"/>
    <mergeCell ref="G18:I18"/>
    <mergeCell ref="T18:V18"/>
    <mergeCell ref="W18:X18"/>
    <mergeCell ref="G19:I19"/>
    <mergeCell ref="T19:V19"/>
    <mergeCell ref="W19:X19"/>
    <mergeCell ref="G15:I15"/>
    <mergeCell ref="T15:V15"/>
    <mergeCell ref="W15:X15"/>
    <mergeCell ref="G16:R16"/>
    <mergeCell ref="T16:X16"/>
    <mergeCell ref="G17:I17"/>
    <mergeCell ref="T17:V17"/>
    <mergeCell ref="W17:X17"/>
    <mergeCell ref="G13:I13"/>
    <mergeCell ref="T13:V13"/>
    <mergeCell ref="W13:X13"/>
    <mergeCell ref="G14:I14"/>
    <mergeCell ref="T14:V14"/>
    <mergeCell ref="W14:X14"/>
    <mergeCell ref="G10:I10"/>
    <mergeCell ref="T10:X10"/>
    <mergeCell ref="G11:I11"/>
    <mergeCell ref="T11:X11"/>
    <mergeCell ref="G12:I12"/>
    <mergeCell ref="T12:X12"/>
    <mergeCell ref="T6:X6"/>
    <mergeCell ref="G7:I7"/>
    <mergeCell ref="T7:X7"/>
    <mergeCell ref="G8:R8"/>
    <mergeCell ref="T8:X8"/>
    <mergeCell ref="G9:I9"/>
    <mergeCell ref="T9:X9"/>
    <mergeCell ref="B3:E3"/>
    <mergeCell ref="G3:R4"/>
    <mergeCell ref="T3:X3"/>
    <mergeCell ref="C4:E4"/>
    <mergeCell ref="G5:R5"/>
    <mergeCell ref="T5:V5"/>
    <mergeCell ref="W5:X5"/>
  </mergeCells>
  <pageMargins left="0.25" right="0.25" top="0.75" bottom="0.75" header="0.3" footer="0.3"/>
  <pageSetup scale="6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FC34B7-4B68-4A01-AA8B-4F9703FF5862}">
  <sheetPr published="0" codeName="Sheet2">
    <tabColor rgb="FFFF0000"/>
  </sheetPr>
  <dimension ref="A1:Z30"/>
  <sheetViews>
    <sheetView workbookViewId="0">
      <selection activeCell="F6" sqref="F6:H30"/>
    </sheetView>
  </sheetViews>
  <sheetFormatPr defaultColWidth="8.85546875" defaultRowHeight="15" x14ac:dyDescent="0.25"/>
  <cols>
    <col min="5" max="5" width="1" customWidth="1"/>
    <col min="9" max="9" width="1" customWidth="1"/>
    <col min="13" max="13" width="1.7109375" customWidth="1"/>
    <col min="17" max="17" width="1.7109375" customWidth="1"/>
    <col min="20" max="20" width="9.7109375" bestFit="1" customWidth="1"/>
    <col min="23" max="26" width="17.5703125" customWidth="1"/>
  </cols>
  <sheetData>
    <row r="1" spans="1:26" x14ac:dyDescent="0.25">
      <c r="A1" s="202"/>
      <c r="B1" t="s">
        <v>87</v>
      </c>
      <c r="T1" s="203"/>
    </row>
    <row r="3" spans="1:26" ht="15.75" thickBot="1" x14ac:dyDescent="0.3"/>
    <row r="4" spans="1:26" ht="15.75" thickBot="1" x14ac:dyDescent="0.3">
      <c r="A4" s="204"/>
      <c r="B4" s="205" t="s">
        <v>88</v>
      </c>
      <c r="C4" s="206"/>
      <c r="D4" s="207"/>
      <c r="E4" s="208"/>
      <c r="F4" s="205" t="s">
        <v>89</v>
      </c>
      <c r="G4" s="206"/>
      <c r="H4" s="207"/>
      <c r="I4" s="208"/>
      <c r="J4" s="205" t="s">
        <v>90</v>
      </c>
      <c r="K4" s="206"/>
      <c r="L4" s="207"/>
      <c r="N4" s="205" t="s">
        <v>91</v>
      </c>
      <c r="O4" s="206"/>
      <c r="P4" s="207"/>
      <c r="R4" s="205" t="s">
        <v>92</v>
      </c>
      <c r="S4" s="206"/>
      <c r="T4" s="207"/>
      <c r="W4" s="209"/>
      <c r="X4" s="209"/>
      <c r="Y4" s="209"/>
      <c r="Z4" s="209"/>
    </row>
    <row r="5" spans="1:26" ht="18" thickBot="1" x14ac:dyDescent="0.3">
      <c r="A5" s="210" t="s">
        <v>4</v>
      </c>
      <c r="B5" s="210" t="s">
        <v>5</v>
      </c>
      <c r="C5" s="211" t="s">
        <v>6</v>
      </c>
      <c r="D5" s="212" t="s">
        <v>7</v>
      </c>
      <c r="F5" s="210" t="s">
        <v>5</v>
      </c>
      <c r="G5" s="211" t="s">
        <v>6</v>
      </c>
      <c r="H5" s="212" t="s">
        <v>7</v>
      </c>
      <c r="J5" s="210" t="s">
        <v>5</v>
      </c>
      <c r="K5" s="211" t="s">
        <v>6</v>
      </c>
      <c r="L5" s="212" t="s">
        <v>7</v>
      </c>
      <c r="N5" s="210" t="s">
        <v>5</v>
      </c>
      <c r="O5" s="211" t="s">
        <v>6</v>
      </c>
      <c r="P5" s="212" t="s">
        <v>7</v>
      </c>
      <c r="R5" s="213" t="s">
        <v>5</v>
      </c>
      <c r="S5" s="214" t="s">
        <v>6</v>
      </c>
      <c r="T5" s="215" t="s">
        <v>7</v>
      </c>
      <c r="W5" s="216"/>
      <c r="X5" s="216"/>
      <c r="Y5" s="216"/>
      <c r="Z5" s="216"/>
    </row>
    <row r="6" spans="1:26" x14ac:dyDescent="0.25">
      <c r="A6" s="217">
        <v>6.5</v>
      </c>
      <c r="B6" s="218">
        <v>97.5</v>
      </c>
      <c r="C6" s="219">
        <v>97.25</v>
      </c>
      <c r="D6" s="220">
        <v>97</v>
      </c>
      <c r="F6" s="221"/>
      <c r="G6" s="221"/>
      <c r="H6" s="221"/>
      <c r="I6" s="221">
        <v>0</v>
      </c>
      <c r="J6" s="222">
        <f>F6+B6</f>
        <v>97.5</v>
      </c>
      <c r="K6" s="223">
        <f t="shared" ref="K6:L21" si="0">G6+C6</f>
        <v>97.25</v>
      </c>
      <c r="L6" s="224">
        <f t="shared" si="0"/>
        <v>97</v>
      </c>
      <c r="N6" s="225"/>
      <c r="O6" s="223">
        <f>K6-J6</f>
        <v>-0.25</v>
      </c>
      <c r="P6" s="224">
        <f>L6-K6</f>
        <v>-0.25</v>
      </c>
      <c r="R6" s="204"/>
      <c r="S6" s="208"/>
      <c r="T6" s="226"/>
    </row>
    <row r="7" spans="1:26" x14ac:dyDescent="0.25">
      <c r="A7" s="217">
        <v>6.625</v>
      </c>
      <c r="B7" s="218">
        <v>98.125</v>
      </c>
      <c r="C7" s="219">
        <v>97.875</v>
      </c>
      <c r="D7" s="220">
        <v>97.625</v>
      </c>
      <c r="F7" s="221"/>
      <c r="G7" s="221"/>
      <c r="H7" s="221"/>
      <c r="I7" s="221">
        <v>0</v>
      </c>
      <c r="J7" s="222">
        <f t="shared" ref="J7:L30" si="1">F7+B7</f>
        <v>98.125</v>
      </c>
      <c r="K7" s="223">
        <f t="shared" si="0"/>
        <v>97.875</v>
      </c>
      <c r="L7" s="224">
        <f t="shared" si="0"/>
        <v>97.625</v>
      </c>
      <c r="N7" s="225"/>
      <c r="O7" s="223">
        <f t="shared" ref="O7:P30" si="2">K7-J7</f>
        <v>-0.25</v>
      </c>
      <c r="P7" s="224">
        <f t="shared" si="2"/>
        <v>-0.25</v>
      </c>
      <c r="R7" s="222">
        <f>J7-J6</f>
        <v>0.625</v>
      </c>
      <c r="S7" s="223">
        <f t="shared" ref="S7:T22" si="3">K7-K6</f>
        <v>0.625</v>
      </c>
      <c r="T7" s="224">
        <f t="shared" si="3"/>
        <v>0.625</v>
      </c>
    </row>
    <row r="8" spans="1:26" x14ac:dyDescent="0.25">
      <c r="A8" s="217">
        <v>6.75</v>
      </c>
      <c r="B8" s="218">
        <v>98.75</v>
      </c>
      <c r="C8" s="219">
        <v>98.5</v>
      </c>
      <c r="D8" s="220">
        <v>98.25</v>
      </c>
      <c r="F8" s="221"/>
      <c r="G8" s="221"/>
      <c r="H8" s="221"/>
      <c r="I8" s="221">
        <v>0</v>
      </c>
      <c r="J8" s="222">
        <f t="shared" si="1"/>
        <v>98.75</v>
      </c>
      <c r="K8" s="223">
        <f t="shared" si="0"/>
        <v>98.5</v>
      </c>
      <c r="L8" s="224">
        <f t="shared" si="0"/>
        <v>98.25</v>
      </c>
      <c r="N8" s="225"/>
      <c r="O8" s="223">
        <f t="shared" si="2"/>
        <v>-0.25</v>
      </c>
      <c r="P8" s="224">
        <f t="shared" si="2"/>
        <v>-0.25</v>
      </c>
      <c r="R8" s="222">
        <f t="shared" ref="R8:T30" si="4">J8-J7</f>
        <v>0.625</v>
      </c>
      <c r="S8" s="223">
        <f t="shared" si="3"/>
        <v>0.625</v>
      </c>
      <c r="T8" s="224">
        <f t="shared" si="3"/>
        <v>0.625</v>
      </c>
    </row>
    <row r="9" spans="1:26" x14ac:dyDescent="0.25">
      <c r="A9" s="217">
        <v>6.875</v>
      </c>
      <c r="B9" s="218">
        <v>99.375</v>
      </c>
      <c r="C9" s="219">
        <v>99.125</v>
      </c>
      <c r="D9" s="220">
        <v>98.875</v>
      </c>
      <c r="F9" s="221"/>
      <c r="G9" s="221"/>
      <c r="H9" s="221"/>
      <c r="I9" s="221">
        <v>0</v>
      </c>
      <c r="J9" s="222">
        <f t="shared" si="1"/>
        <v>99.375</v>
      </c>
      <c r="K9" s="223">
        <f t="shared" si="0"/>
        <v>99.125</v>
      </c>
      <c r="L9" s="224">
        <f t="shared" si="0"/>
        <v>98.875</v>
      </c>
      <c r="N9" s="225"/>
      <c r="O9" s="223">
        <f t="shared" si="2"/>
        <v>-0.25</v>
      </c>
      <c r="P9" s="224">
        <f t="shared" si="2"/>
        <v>-0.25</v>
      </c>
      <c r="R9" s="222">
        <f t="shared" si="4"/>
        <v>0.625</v>
      </c>
      <c r="S9" s="223">
        <f t="shared" si="3"/>
        <v>0.625</v>
      </c>
      <c r="T9" s="224">
        <f t="shared" si="3"/>
        <v>0.625</v>
      </c>
    </row>
    <row r="10" spans="1:26" x14ac:dyDescent="0.25">
      <c r="A10" s="217">
        <v>7</v>
      </c>
      <c r="B10" s="218">
        <v>99.875</v>
      </c>
      <c r="C10" s="219">
        <v>99.625</v>
      </c>
      <c r="D10" s="220">
        <v>99.375</v>
      </c>
      <c r="F10" s="221"/>
      <c r="G10" s="221"/>
      <c r="H10" s="221"/>
      <c r="I10" s="221">
        <v>0</v>
      </c>
      <c r="J10" s="222">
        <f t="shared" si="1"/>
        <v>99.875</v>
      </c>
      <c r="K10" s="223">
        <f t="shared" si="0"/>
        <v>99.625</v>
      </c>
      <c r="L10" s="224">
        <f t="shared" si="0"/>
        <v>99.375</v>
      </c>
      <c r="N10" s="225"/>
      <c r="O10" s="223">
        <f t="shared" si="2"/>
        <v>-0.25</v>
      </c>
      <c r="P10" s="224">
        <f t="shared" si="2"/>
        <v>-0.25</v>
      </c>
      <c r="R10" s="222">
        <f t="shared" si="4"/>
        <v>0.5</v>
      </c>
      <c r="S10" s="223">
        <f t="shared" si="3"/>
        <v>0.5</v>
      </c>
      <c r="T10" s="224">
        <f t="shared" si="3"/>
        <v>0.5</v>
      </c>
    </row>
    <row r="11" spans="1:26" x14ac:dyDescent="0.25">
      <c r="A11" s="217">
        <v>7.125</v>
      </c>
      <c r="B11" s="218">
        <v>100.375</v>
      </c>
      <c r="C11" s="219">
        <v>100.125</v>
      </c>
      <c r="D11" s="220">
        <v>99.875</v>
      </c>
      <c r="F11" s="221"/>
      <c r="G11" s="221"/>
      <c r="H11" s="221"/>
      <c r="I11" s="221">
        <v>0</v>
      </c>
      <c r="J11" s="222">
        <f t="shared" si="1"/>
        <v>100.375</v>
      </c>
      <c r="K11" s="223">
        <f t="shared" si="0"/>
        <v>100.125</v>
      </c>
      <c r="L11" s="224">
        <f t="shared" si="0"/>
        <v>99.875</v>
      </c>
      <c r="N11" s="225"/>
      <c r="O11" s="223">
        <f t="shared" si="2"/>
        <v>-0.25</v>
      </c>
      <c r="P11" s="224">
        <f t="shared" si="2"/>
        <v>-0.25</v>
      </c>
      <c r="R11" s="222">
        <f t="shared" si="4"/>
        <v>0.5</v>
      </c>
      <c r="S11" s="223">
        <f t="shared" si="3"/>
        <v>0.5</v>
      </c>
      <c r="T11" s="224">
        <f t="shared" si="3"/>
        <v>0.5</v>
      </c>
    </row>
    <row r="12" spans="1:26" x14ac:dyDescent="0.25">
      <c r="A12" s="217">
        <v>7.25</v>
      </c>
      <c r="B12" s="218">
        <v>100.875</v>
      </c>
      <c r="C12" s="219">
        <v>100.625</v>
      </c>
      <c r="D12" s="220">
        <v>100.375</v>
      </c>
      <c r="F12" s="221"/>
      <c r="G12" s="221"/>
      <c r="H12" s="221"/>
      <c r="I12" s="221">
        <v>0</v>
      </c>
      <c r="J12" s="222">
        <f t="shared" si="1"/>
        <v>100.875</v>
      </c>
      <c r="K12" s="223">
        <f t="shared" si="0"/>
        <v>100.625</v>
      </c>
      <c r="L12" s="224">
        <f t="shared" si="0"/>
        <v>100.375</v>
      </c>
      <c r="N12" s="225"/>
      <c r="O12" s="223">
        <f t="shared" si="2"/>
        <v>-0.25</v>
      </c>
      <c r="P12" s="224">
        <f t="shared" si="2"/>
        <v>-0.25</v>
      </c>
      <c r="R12" s="222">
        <f t="shared" si="4"/>
        <v>0.5</v>
      </c>
      <c r="S12" s="223">
        <f t="shared" si="3"/>
        <v>0.5</v>
      </c>
      <c r="T12" s="224">
        <f t="shared" si="3"/>
        <v>0.5</v>
      </c>
    </row>
    <row r="13" spans="1:26" x14ac:dyDescent="0.25">
      <c r="A13" s="217">
        <v>7.375</v>
      </c>
      <c r="B13" s="218">
        <v>101.375</v>
      </c>
      <c r="C13" s="219">
        <v>101.125</v>
      </c>
      <c r="D13" s="220">
        <v>100.875</v>
      </c>
      <c r="F13" s="221"/>
      <c r="G13" s="221"/>
      <c r="H13" s="221"/>
      <c r="I13" s="221">
        <v>0</v>
      </c>
      <c r="J13" s="222">
        <f t="shared" si="1"/>
        <v>101.375</v>
      </c>
      <c r="K13" s="223">
        <f t="shared" si="0"/>
        <v>101.125</v>
      </c>
      <c r="L13" s="224">
        <f t="shared" si="0"/>
        <v>100.875</v>
      </c>
      <c r="N13" s="225"/>
      <c r="O13" s="223">
        <f t="shared" si="2"/>
        <v>-0.25</v>
      </c>
      <c r="P13" s="224">
        <f t="shared" si="2"/>
        <v>-0.25</v>
      </c>
      <c r="R13" s="222">
        <f t="shared" si="4"/>
        <v>0.5</v>
      </c>
      <c r="S13" s="223">
        <f t="shared" si="3"/>
        <v>0.5</v>
      </c>
      <c r="T13" s="224">
        <f t="shared" si="3"/>
        <v>0.5</v>
      </c>
    </row>
    <row r="14" spans="1:26" x14ac:dyDescent="0.25">
      <c r="A14" s="217">
        <v>7.5</v>
      </c>
      <c r="B14" s="218">
        <v>101.75</v>
      </c>
      <c r="C14" s="219">
        <v>101.5</v>
      </c>
      <c r="D14" s="220">
        <v>101.25</v>
      </c>
      <c r="F14" s="221"/>
      <c r="G14" s="221"/>
      <c r="H14" s="221"/>
      <c r="I14" s="221">
        <v>0</v>
      </c>
      <c r="J14" s="222">
        <f t="shared" si="1"/>
        <v>101.75</v>
      </c>
      <c r="K14" s="223">
        <f t="shared" si="0"/>
        <v>101.5</v>
      </c>
      <c r="L14" s="224">
        <f t="shared" si="0"/>
        <v>101.25</v>
      </c>
      <c r="N14" s="225"/>
      <c r="O14" s="223">
        <f t="shared" si="2"/>
        <v>-0.25</v>
      </c>
      <c r="P14" s="224">
        <f t="shared" si="2"/>
        <v>-0.25</v>
      </c>
      <c r="R14" s="222">
        <f t="shared" si="4"/>
        <v>0.375</v>
      </c>
      <c r="S14" s="223">
        <f t="shared" si="3"/>
        <v>0.375</v>
      </c>
      <c r="T14" s="224">
        <f t="shared" si="3"/>
        <v>0.375</v>
      </c>
    </row>
    <row r="15" spans="1:26" x14ac:dyDescent="0.25">
      <c r="A15" s="217">
        <v>7.625</v>
      </c>
      <c r="B15" s="218">
        <v>102.125</v>
      </c>
      <c r="C15" s="219">
        <v>101.875</v>
      </c>
      <c r="D15" s="220">
        <v>101.625</v>
      </c>
      <c r="F15" s="221"/>
      <c r="G15" s="221"/>
      <c r="H15" s="221"/>
      <c r="I15" s="221">
        <v>0</v>
      </c>
      <c r="J15" s="222">
        <f t="shared" si="1"/>
        <v>102.125</v>
      </c>
      <c r="K15" s="223">
        <f t="shared" si="0"/>
        <v>101.875</v>
      </c>
      <c r="L15" s="224">
        <f t="shared" si="0"/>
        <v>101.625</v>
      </c>
      <c r="N15" s="225"/>
      <c r="O15" s="223">
        <f t="shared" si="2"/>
        <v>-0.25</v>
      </c>
      <c r="P15" s="224">
        <f t="shared" si="2"/>
        <v>-0.25</v>
      </c>
      <c r="R15" s="222">
        <f t="shared" si="4"/>
        <v>0.375</v>
      </c>
      <c r="S15" s="223">
        <f t="shared" si="3"/>
        <v>0.375</v>
      </c>
      <c r="T15" s="224">
        <f t="shared" si="3"/>
        <v>0.375</v>
      </c>
    </row>
    <row r="16" spans="1:26" x14ac:dyDescent="0.25">
      <c r="A16" s="217">
        <v>7.75</v>
      </c>
      <c r="B16" s="218">
        <v>102.5</v>
      </c>
      <c r="C16" s="219">
        <v>102.25</v>
      </c>
      <c r="D16" s="220">
        <v>102</v>
      </c>
      <c r="F16" s="221"/>
      <c r="G16" s="221"/>
      <c r="H16" s="221"/>
      <c r="I16" s="221">
        <v>0</v>
      </c>
      <c r="J16" s="222">
        <f t="shared" si="1"/>
        <v>102.5</v>
      </c>
      <c r="K16" s="223">
        <f t="shared" si="0"/>
        <v>102.25</v>
      </c>
      <c r="L16" s="224">
        <f t="shared" si="0"/>
        <v>102</v>
      </c>
      <c r="N16" s="225"/>
      <c r="O16" s="223">
        <f t="shared" si="2"/>
        <v>-0.25</v>
      </c>
      <c r="P16" s="224">
        <f t="shared" si="2"/>
        <v>-0.25</v>
      </c>
      <c r="R16" s="222">
        <f t="shared" si="4"/>
        <v>0.375</v>
      </c>
      <c r="S16" s="223">
        <f t="shared" si="3"/>
        <v>0.375</v>
      </c>
      <c r="T16" s="224">
        <f t="shared" si="3"/>
        <v>0.375</v>
      </c>
    </row>
    <row r="17" spans="1:20" x14ac:dyDescent="0.25">
      <c r="A17" s="217">
        <v>7.875</v>
      </c>
      <c r="B17" s="218">
        <v>102.875</v>
      </c>
      <c r="C17" s="219">
        <v>102.625</v>
      </c>
      <c r="D17" s="220">
        <v>102.375</v>
      </c>
      <c r="F17" s="221"/>
      <c r="G17" s="221"/>
      <c r="H17" s="221"/>
      <c r="I17" s="221">
        <v>0</v>
      </c>
      <c r="J17" s="222">
        <f t="shared" si="1"/>
        <v>102.875</v>
      </c>
      <c r="K17" s="223">
        <f t="shared" si="0"/>
        <v>102.625</v>
      </c>
      <c r="L17" s="224">
        <f t="shared" si="0"/>
        <v>102.375</v>
      </c>
      <c r="N17" s="225"/>
      <c r="O17" s="223">
        <f t="shared" si="2"/>
        <v>-0.25</v>
      </c>
      <c r="P17" s="224">
        <f t="shared" si="2"/>
        <v>-0.25</v>
      </c>
      <c r="R17" s="222">
        <f t="shared" si="4"/>
        <v>0.375</v>
      </c>
      <c r="S17" s="223">
        <f t="shared" si="3"/>
        <v>0.375</v>
      </c>
      <c r="T17" s="224">
        <f t="shared" si="3"/>
        <v>0.375</v>
      </c>
    </row>
    <row r="18" spans="1:20" x14ac:dyDescent="0.25">
      <c r="A18" s="217">
        <v>8</v>
      </c>
      <c r="B18" s="218">
        <v>103.25</v>
      </c>
      <c r="C18" s="219">
        <v>103</v>
      </c>
      <c r="D18" s="220">
        <v>102.75</v>
      </c>
      <c r="F18" s="221"/>
      <c r="G18" s="221"/>
      <c r="H18" s="221"/>
      <c r="I18" s="221">
        <v>0</v>
      </c>
      <c r="J18" s="222">
        <f t="shared" si="1"/>
        <v>103.25</v>
      </c>
      <c r="K18" s="223">
        <f t="shared" si="0"/>
        <v>103</v>
      </c>
      <c r="L18" s="224">
        <f t="shared" si="0"/>
        <v>102.75</v>
      </c>
      <c r="N18" s="225"/>
      <c r="O18" s="223">
        <f t="shared" si="2"/>
        <v>-0.25</v>
      </c>
      <c r="P18" s="224">
        <f t="shared" si="2"/>
        <v>-0.25</v>
      </c>
      <c r="R18" s="222">
        <f t="shared" si="4"/>
        <v>0.375</v>
      </c>
      <c r="S18" s="223">
        <f t="shared" si="3"/>
        <v>0.375</v>
      </c>
      <c r="T18" s="224">
        <f t="shared" si="3"/>
        <v>0.375</v>
      </c>
    </row>
    <row r="19" spans="1:20" x14ac:dyDescent="0.25">
      <c r="A19" s="217">
        <v>8.125</v>
      </c>
      <c r="B19" s="218">
        <v>103.625</v>
      </c>
      <c r="C19" s="219">
        <v>103.375</v>
      </c>
      <c r="D19" s="220">
        <v>103.125</v>
      </c>
      <c r="F19" s="221"/>
      <c r="G19" s="221"/>
      <c r="H19" s="221"/>
      <c r="I19" s="221">
        <v>0</v>
      </c>
      <c r="J19" s="222">
        <f t="shared" si="1"/>
        <v>103.625</v>
      </c>
      <c r="K19" s="223">
        <f t="shared" si="0"/>
        <v>103.375</v>
      </c>
      <c r="L19" s="224">
        <f t="shared" si="0"/>
        <v>103.125</v>
      </c>
      <c r="N19" s="225"/>
      <c r="O19" s="223">
        <f t="shared" si="2"/>
        <v>-0.25</v>
      </c>
      <c r="P19" s="224">
        <f t="shared" si="2"/>
        <v>-0.25</v>
      </c>
      <c r="R19" s="222">
        <f t="shared" si="4"/>
        <v>0.375</v>
      </c>
      <c r="S19" s="223">
        <f t="shared" si="3"/>
        <v>0.375</v>
      </c>
      <c r="T19" s="224">
        <f t="shared" si="3"/>
        <v>0.375</v>
      </c>
    </row>
    <row r="20" spans="1:20" x14ac:dyDescent="0.25">
      <c r="A20" s="217">
        <v>8.25</v>
      </c>
      <c r="B20" s="218">
        <v>104</v>
      </c>
      <c r="C20" s="219">
        <v>103.75</v>
      </c>
      <c r="D20" s="220">
        <v>103.5</v>
      </c>
      <c r="F20" s="221"/>
      <c r="G20" s="221"/>
      <c r="H20" s="221"/>
      <c r="I20" s="221">
        <v>0</v>
      </c>
      <c r="J20" s="222">
        <f t="shared" si="1"/>
        <v>104</v>
      </c>
      <c r="K20" s="223">
        <f t="shared" si="0"/>
        <v>103.75</v>
      </c>
      <c r="L20" s="224">
        <f t="shared" si="0"/>
        <v>103.5</v>
      </c>
      <c r="N20" s="225"/>
      <c r="O20" s="223">
        <f t="shared" si="2"/>
        <v>-0.25</v>
      </c>
      <c r="P20" s="224">
        <f t="shared" si="2"/>
        <v>-0.25</v>
      </c>
      <c r="R20" s="222">
        <f t="shared" si="4"/>
        <v>0.375</v>
      </c>
      <c r="S20" s="223">
        <f t="shared" si="3"/>
        <v>0.375</v>
      </c>
      <c r="T20" s="224">
        <f t="shared" si="3"/>
        <v>0.375</v>
      </c>
    </row>
    <row r="21" spans="1:20" x14ac:dyDescent="0.25">
      <c r="A21" s="217">
        <v>8.375</v>
      </c>
      <c r="B21" s="218">
        <v>104.375</v>
      </c>
      <c r="C21" s="219">
        <v>104.125</v>
      </c>
      <c r="D21" s="220">
        <v>103.875</v>
      </c>
      <c r="F21" s="221"/>
      <c r="G21" s="221"/>
      <c r="H21" s="221"/>
      <c r="I21" s="221">
        <v>0</v>
      </c>
      <c r="J21" s="222">
        <f t="shared" si="1"/>
        <v>104.375</v>
      </c>
      <c r="K21" s="223">
        <f t="shared" si="0"/>
        <v>104.125</v>
      </c>
      <c r="L21" s="224">
        <f t="shared" si="0"/>
        <v>103.875</v>
      </c>
      <c r="N21" s="225"/>
      <c r="O21" s="223">
        <f t="shared" si="2"/>
        <v>-0.25</v>
      </c>
      <c r="P21" s="224">
        <f t="shared" si="2"/>
        <v>-0.25</v>
      </c>
      <c r="R21" s="222">
        <f t="shared" si="4"/>
        <v>0.375</v>
      </c>
      <c r="S21" s="223">
        <f t="shared" si="3"/>
        <v>0.375</v>
      </c>
      <c r="T21" s="224">
        <f t="shared" si="3"/>
        <v>0.375</v>
      </c>
    </row>
    <row r="22" spans="1:20" x14ac:dyDescent="0.25">
      <c r="A22" s="217">
        <v>8.5</v>
      </c>
      <c r="B22" s="218">
        <v>104.75</v>
      </c>
      <c r="C22" s="219">
        <v>104.5</v>
      </c>
      <c r="D22" s="220">
        <v>104.25</v>
      </c>
      <c r="F22" s="221"/>
      <c r="G22" s="221"/>
      <c r="H22" s="221"/>
      <c r="I22" s="221">
        <v>0</v>
      </c>
      <c r="J22" s="222">
        <f t="shared" si="1"/>
        <v>104.75</v>
      </c>
      <c r="K22" s="223">
        <f t="shared" si="1"/>
        <v>104.5</v>
      </c>
      <c r="L22" s="224">
        <f t="shared" si="1"/>
        <v>104.25</v>
      </c>
      <c r="N22" s="225"/>
      <c r="O22" s="223">
        <f t="shared" si="2"/>
        <v>-0.25</v>
      </c>
      <c r="P22" s="224">
        <f t="shared" si="2"/>
        <v>-0.25</v>
      </c>
      <c r="R22" s="222">
        <f t="shared" si="4"/>
        <v>0.375</v>
      </c>
      <c r="S22" s="223">
        <f t="shared" si="3"/>
        <v>0.375</v>
      </c>
      <c r="T22" s="224">
        <f t="shared" si="3"/>
        <v>0.375</v>
      </c>
    </row>
    <row r="23" spans="1:20" x14ac:dyDescent="0.25">
      <c r="A23" s="217">
        <v>8.625</v>
      </c>
      <c r="B23" s="218">
        <v>105.125</v>
      </c>
      <c r="C23" s="219">
        <v>104.875</v>
      </c>
      <c r="D23" s="220">
        <v>104.625</v>
      </c>
      <c r="F23" s="221"/>
      <c r="G23" s="221"/>
      <c r="H23" s="221"/>
      <c r="I23" s="221">
        <v>0</v>
      </c>
      <c r="J23" s="222">
        <f t="shared" si="1"/>
        <v>105.125</v>
      </c>
      <c r="K23" s="223">
        <f t="shared" si="1"/>
        <v>104.875</v>
      </c>
      <c r="L23" s="224">
        <f t="shared" si="1"/>
        <v>104.625</v>
      </c>
      <c r="N23" s="225"/>
      <c r="O23" s="223">
        <f t="shared" si="2"/>
        <v>-0.25</v>
      </c>
      <c r="P23" s="224">
        <f t="shared" si="2"/>
        <v>-0.25</v>
      </c>
      <c r="R23" s="222">
        <f t="shared" si="4"/>
        <v>0.375</v>
      </c>
      <c r="S23" s="223">
        <f t="shared" si="4"/>
        <v>0.375</v>
      </c>
      <c r="T23" s="224">
        <f t="shared" si="4"/>
        <v>0.375</v>
      </c>
    </row>
    <row r="24" spans="1:20" x14ac:dyDescent="0.25">
      <c r="A24" s="217">
        <v>8.75</v>
      </c>
      <c r="B24" s="218">
        <v>105.5</v>
      </c>
      <c r="C24" s="219">
        <v>105.25</v>
      </c>
      <c r="D24" s="220">
        <v>105</v>
      </c>
      <c r="F24" s="221"/>
      <c r="G24" s="221"/>
      <c r="H24" s="221"/>
      <c r="I24" s="221">
        <v>0</v>
      </c>
      <c r="J24" s="222">
        <f t="shared" si="1"/>
        <v>105.5</v>
      </c>
      <c r="K24" s="223">
        <f t="shared" si="1"/>
        <v>105.25</v>
      </c>
      <c r="L24" s="224">
        <f t="shared" si="1"/>
        <v>105</v>
      </c>
      <c r="N24" s="225"/>
      <c r="O24" s="223">
        <f t="shared" si="2"/>
        <v>-0.25</v>
      </c>
      <c r="P24" s="224">
        <f t="shared" si="2"/>
        <v>-0.25</v>
      </c>
      <c r="R24" s="222">
        <f t="shared" si="4"/>
        <v>0.375</v>
      </c>
      <c r="S24" s="223">
        <f t="shared" si="4"/>
        <v>0.375</v>
      </c>
      <c r="T24" s="224">
        <f t="shared" si="4"/>
        <v>0.375</v>
      </c>
    </row>
    <row r="25" spans="1:20" x14ac:dyDescent="0.25">
      <c r="A25" s="217">
        <v>8.875</v>
      </c>
      <c r="B25" s="218">
        <v>105.875</v>
      </c>
      <c r="C25" s="219">
        <v>105.625</v>
      </c>
      <c r="D25" s="220">
        <v>105.375</v>
      </c>
      <c r="F25" s="221"/>
      <c r="G25" s="221"/>
      <c r="H25" s="221"/>
      <c r="I25" s="221">
        <v>0</v>
      </c>
      <c r="J25" s="222">
        <f t="shared" si="1"/>
        <v>105.875</v>
      </c>
      <c r="K25" s="223">
        <f t="shared" si="1"/>
        <v>105.625</v>
      </c>
      <c r="L25" s="224">
        <f t="shared" si="1"/>
        <v>105.375</v>
      </c>
      <c r="N25" s="225"/>
      <c r="O25" s="223">
        <f t="shared" si="2"/>
        <v>-0.25</v>
      </c>
      <c r="P25" s="224">
        <f t="shared" si="2"/>
        <v>-0.25</v>
      </c>
      <c r="R25" s="222">
        <f t="shared" si="4"/>
        <v>0.375</v>
      </c>
      <c r="S25" s="223">
        <f t="shared" si="4"/>
        <v>0.375</v>
      </c>
      <c r="T25" s="224">
        <f t="shared" si="4"/>
        <v>0.375</v>
      </c>
    </row>
    <row r="26" spans="1:20" x14ac:dyDescent="0.25">
      <c r="A26" s="217">
        <v>9</v>
      </c>
      <c r="B26" s="218">
        <v>106.25</v>
      </c>
      <c r="C26" s="219">
        <v>106</v>
      </c>
      <c r="D26" s="220">
        <v>105.75</v>
      </c>
      <c r="F26" s="221"/>
      <c r="G26" s="221"/>
      <c r="H26" s="221"/>
      <c r="I26" s="221">
        <v>0</v>
      </c>
      <c r="J26" s="222">
        <f t="shared" si="1"/>
        <v>106.25</v>
      </c>
      <c r="K26" s="223">
        <f t="shared" si="1"/>
        <v>106</v>
      </c>
      <c r="L26" s="224">
        <f t="shared" si="1"/>
        <v>105.75</v>
      </c>
      <c r="N26" s="225"/>
      <c r="O26" s="223">
        <f t="shared" si="2"/>
        <v>-0.25</v>
      </c>
      <c r="P26" s="224">
        <f t="shared" si="2"/>
        <v>-0.25</v>
      </c>
      <c r="R26" s="222">
        <f t="shared" si="4"/>
        <v>0.375</v>
      </c>
      <c r="S26" s="223">
        <f t="shared" si="4"/>
        <v>0.375</v>
      </c>
      <c r="T26" s="224">
        <f t="shared" si="4"/>
        <v>0.375</v>
      </c>
    </row>
    <row r="27" spans="1:20" x14ac:dyDescent="0.25">
      <c r="A27" s="217">
        <v>9.125</v>
      </c>
      <c r="B27" s="218">
        <v>106.625</v>
      </c>
      <c r="C27" s="219">
        <v>106.375</v>
      </c>
      <c r="D27" s="220">
        <v>106.125</v>
      </c>
      <c r="F27" s="221"/>
      <c r="G27" s="221"/>
      <c r="H27" s="221"/>
      <c r="I27" s="221">
        <v>0</v>
      </c>
      <c r="J27" s="222">
        <f t="shared" si="1"/>
        <v>106.625</v>
      </c>
      <c r="K27" s="223">
        <f t="shared" si="1"/>
        <v>106.375</v>
      </c>
      <c r="L27" s="224">
        <f t="shared" si="1"/>
        <v>106.125</v>
      </c>
      <c r="N27" s="225"/>
      <c r="O27" s="223">
        <f t="shared" si="2"/>
        <v>-0.25</v>
      </c>
      <c r="P27" s="224">
        <f t="shared" si="2"/>
        <v>-0.25</v>
      </c>
      <c r="R27" s="222">
        <f t="shared" si="4"/>
        <v>0.375</v>
      </c>
      <c r="S27" s="223">
        <f t="shared" si="4"/>
        <v>0.375</v>
      </c>
      <c r="T27" s="224">
        <f t="shared" si="4"/>
        <v>0.375</v>
      </c>
    </row>
    <row r="28" spans="1:20" x14ac:dyDescent="0.25">
      <c r="A28" s="217">
        <v>9.25</v>
      </c>
      <c r="B28" s="218">
        <v>107</v>
      </c>
      <c r="C28" s="219">
        <v>106.75</v>
      </c>
      <c r="D28" s="220">
        <v>106.5</v>
      </c>
      <c r="F28" s="221"/>
      <c r="G28" s="221"/>
      <c r="H28" s="221"/>
      <c r="I28" s="221">
        <v>0</v>
      </c>
      <c r="J28" s="222">
        <f t="shared" si="1"/>
        <v>107</v>
      </c>
      <c r="K28" s="223">
        <f t="shared" si="1"/>
        <v>106.75</v>
      </c>
      <c r="L28" s="224">
        <f t="shared" si="1"/>
        <v>106.5</v>
      </c>
      <c r="N28" s="225"/>
      <c r="O28" s="223">
        <f t="shared" si="2"/>
        <v>-0.25</v>
      </c>
      <c r="P28" s="224">
        <f t="shared" si="2"/>
        <v>-0.25</v>
      </c>
      <c r="R28" s="222">
        <f t="shared" si="4"/>
        <v>0.375</v>
      </c>
      <c r="S28" s="223">
        <f t="shared" si="4"/>
        <v>0.375</v>
      </c>
      <c r="T28" s="224">
        <f t="shared" si="4"/>
        <v>0.375</v>
      </c>
    </row>
    <row r="29" spans="1:20" x14ac:dyDescent="0.25">
      <c r="A29" s="217">
        <v>9.375</v>
      </c>
      <c r="B29" s="218">
        <v>107.375</v>
      </c>
      <c r="C29" s="219">
        <v>107.125</v>
      </c>
      <c r="D29" s="220">
        <v>106.875</v>
      </c>
      <c r="F29" s="221"/>
      <c r="G29" s="221"/>
      <c r="H29" s="221"/>
      <c r="I29" s="221">
        <v>0</v>
      </c>
      <c r="J29" s="222">
        <f t="shared" si="1"/>
        <v>107.375</v>
      </c>
      <c r="K29" s="223">
        <f t="shared" si="1"/>
        <v>107.125</v>
      </c>
      <c r="L29" s="224">
        <f t="shared" si="1"/>
        <v>106.875</v>
      </c>
      <c r="N29" s="225"/>
      <c r="O29" s="223">
        <f t="shared" si="2"/>
        <v>-0.25</v>
      </c>
      <c r="P29" s="224">
        <f t="shared" si="2"/>
        <v>-0.25</v>
      </c>
      <c r="R29" s="222">
        <f t="shared" si="4"/>
        <v>0.375</v>
      </c>
      <c r="S29" s="223">
        <f t="shared" si="4"/>
        <v>0.375</v>
      </c>
      <c r="T29" s="224">
        <f t="shared" si="4"/>
        <v>0.375</v>
      </c>
    </row>
    <row r="30" spans="1:20" ht="15.75" thickBot="1" x14ac:dyDescent="0.3">
      <c r="A30" s="227">
        <v>9.5</v>
      </c>
      <c r="B30" s="228">
        <v>107.75</v>
      </c>
      <c r="C30" s="229">
        <v>107.5</v>
      </c>
      <c r="D30" s="230">
        <v>107.25</v>
      </c>
      <c r="E30" s="231"/>
      <c r="F30" s="221"/>
      <c r="G30" s="221"/>
      <c r="H30" s="221"/>
      <c r="I30" s="221">
        <v>0</v>
      </c>
      <c r="J30" s="232">
        <f t="shared" si="1"/>
        <v>107.75</v>
      </c>
      <c r="K30" s="233">
        <f t="shared" si="1"/>
        <v>107.5</v>
      </c>
      <c r="L30" s="234">
        <f t="shared" si="1"/>
        <v>107.25</v>
      </c>
      <c r="N30" s="235"/>
      <c r="O30" s="233">
        <f t="shared" si="2"/>
        <v>-0.25</v>
      </c>
      <c r="P30" s="234">
        <f t="shared" si="2"/>
        <v>-0.25</v>
      </c>
      <c r="R30" s="232">
        <f t="shared" si="4"/>
        <v>0.375</v>
      </c>
      <c r="S30" s="233">
        <f t="shared" si="4"/>
        <v>0.375</v>
      </c>
      <c r="T30" s="234">
        <f t="shared" si="4"/>
        <v>0.375</v>
      </c>
    </row>
  </sheetData>
  <mergeCells count="5">
    <mergeCell ref="B4:D4"/>
    <mergeCell ref="F4:H4"/>
    <mergeCell ref="J4:L4"/>
    <mergeCell ref="N4:P4"/>
    <mergeCell ref="R4:T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6E9554-03E5-4C3D-8D63-1EB4CB654E96}">
  <sheetPr published="0" codeName="Sheet3">
    <tabColor rgb="FF00B0F0"/>
    <pageSetUpPr fitToPage="1"/>
  </sheetPr>
  <dimension ref="B1:AE63"/>
  <sheetViews>
    <sheetView topLeftCell="A33" zoomScaleNormal="100" workbookViewId="0">
      <selection activeCell="W5" sqref="W5:X5"/>
    </sheetView>
  </sheetViews>
  <sheetFormatPr defaultColWidth="8.85546875" defaultRowHeight="15.75" x14ac:dyDescent="0.25"/>
  <cols>
    <col min="1" max="1" width="2.5703125" style="236" customWidth="1"/>
    <col min="2" max="2" width="14.28515625" style="236" customWidth="1"/>
    <col min="3" max="3" width="19.140625" style="236" customWidth="1"/>
    <col min="4" max="4" width="14.28515625" style="236" customWidth="1"/>
    <col min="5" max="5" width="11.28515625" style="236" customWidth="1"/>
    <col min="6" max="6" width="18" style="236" customWidth="1"/>
    <col min="7" max="7" width="23" style="236" bestFit="1" customWidth="1"/>
    <col min="8" max="8" width="8.85546875" style="236" customWidth="1"/>
    <col min="9" max="11" width="9" style="236" bestFit="1" customWidth="1"/>
    <col min="12" max="12" width="10" style="236" bestFit="1" customWidth="1"/>
    <col min="13" max="15" width="9.7109375" style="236" bestFit="1" customWidth="1"/>
    <col min="16" max="16" width="1.5703125" style="236" customWidth="1"/>
    <col min="17" max="17" width="32.7109375" style="236" customWidth="1"/>
    <col min="18" max="24" width="6.7109375" style="236" customWidth="1"/>
    <col min="25" max="16384" width="8.85546875" style="236"/>
  </cols>
  <sheetData>
    <row r="1" spans="2:25" ht="16.5" thickBot="1" x14ac:dyDescent="0.3">
      <c r="H1" s="237"/>
      <c r="I1" s="237"/>
      <c r="J1" s="237"/>
      <c r="K1" s="238"/>
      <c r="L1" s="238"/>
      <c r="M1" s="238"/>
      <c r="N1" s="237"/>
      <c r="O1" s="237"/>
      <c r="P1" s="239"/>
    </row>
    <row r="2" spans="2:25" ht="15.6" customHeight="1" x14ac:dyDescent="0.25">
      <c r="B2" s="240" t="s">
        <v>0</v>
      </c>
      <c r="C2" s="241"/>
      <c r="D2" s="241"/>
      <c r="E2" s="242"/>
      <c r="F2" s="6" t="s">
        <v>93</v>
      </c>
      <c r="G2" s="6"/>
      <c r="H2" s="6"/>
      <c r="I2" s="6"/>
      <c r="J2" s="6"/>
      <c r="K2" s="6"/>
      <c r="L2" s="6"/>
      <c r="M2" s="6"/>
      <c r="N2" s="6"/>
      <c r="O2" s="6"/>
      <c r="P2" s="242"/>
      <c r="Q2" s="243"/>
      <c r="R2" s="244"/>
      <c r="S2" s="244"/>
      <c r="T2" s="244"/>
      <c r="U2" s="245"/>
      <c r="V2" s="245"/>
      <c r="W2" s="242"/>
      <c r="X2" s="246"/>
    </row>
    <row r="3" spans="2:25" ht="18" customHeight="1" x14ac:dyDescent="0.25">
      <c r="B3" s="247"/>
      <c r="C3" s="248"/>
      <c r="D3" s="248"/>
      <c r="E3" s="249"/>
      <c r="F3" s="17"/>
      <c r="G3" s="17"/>
      <c r="H3" s="17"/>
      <c r="I3" s="17"/>
      <c r="J3" s="17"/>
      <c r="K3" s="17"/>
      <c r="L3" s="17"/>
      <c r="M3" s="17"/>
      <c r="N3" s="17"/>
      <c r="O3" s="17"/>
      <c r="P3" s="249"/>
      <c r="Q3"/>
      <c r="R3" s="250"/>
      <c r="S3" s="250"/>
      <c r="T3" s="250"/>
      <c r="U3" s="251"/>
      <c r="V3" s="251"/>
      <c r="W3" s="252"/>
      <c r="X3" s="253"/>
    </row>
    <row r="4" spans="2:25" ht="16.149999999999999" customHeight="1" x14ac:dyDescent="0.25">
      <c r="B4" s="254" t="s">
        <v>3</v>
      </c>
      <c r="C4" s="255"/>
      <c r="D4" s="256">
        <f>Control!$B$1</f>
        <v>45309</v>
      </c>
      <c r="E4" s="257"/>
      <c r="F4" s="258" t="s">
        <v>94</v>
      </c>
      <c r="G4" s="258"/>
      <c r="H4" s="258"/>
      <c r="I4" s="258"/>
      <c r="J4" s="258"/>
      <c r="K4" s="258"/>
      <c r="L4" s="258"/>
      <c r="M4" s="258"/>
      <c r="N4" s="258"/>
      <c r="O4" s="258"/>
      <c r="P4" s="258"/>
      <c r="Q4" s="250"/>
      <c r="R4" s="250"/>
      <c r="S4" s="250"/>
      <c r="T4" s="250"/>
      <c r="U4" s="251"/>
      <c r="V4" s="251"/>
      <c r="W4" s="259"/>
      <c r="X4" s="260"/>
    </row>
    <row r="5" spans="2:25" ht="18.75" x14ac:dyDescent="0.25">
      <c r="B5" s="261" t="s">
        <v>95</v>
      </c>
      <c r="C5" s="262"/>
      <c r="D5" s="262"/>
      <c r="E5" s="252"/>
      <c r="F5" s="263" t="s">
        <v>96</v>
      </c>
      <c r="G5" s="263"/>
      <c r="H5" s="263"/>
      <c r="I5" s="263"/>
      <c r="J5" s="263"/>
      <c r="K5" s="263"/>
      <c r="L5" s="263"/>
      <c r="M5" s="263"/>
      <c r="N5" s="263"/>
      <c r="O5" s="263"/>
      <c r="P5" s="264"/>
      <c r="Q5" s="265"/>
      <c r="R5" s="265"/>
      <c r="S5" s="265"/>
      <c r="T5" s="265"/>
      <c r="U5" s="265"/>
      <c r="V5" s="252"/>
      <c r="W5" s="252"/>
      <c r="X5" s="253"/>
    </row>
    <row r="6" spans="2:25" ht="15.75" customHeight="1" x14ac:dyDescent="0.25">
      <c r="B6" s="266" t="s">
        <v>97</v>
      </c>
      <c r="C6" s="267" t="s">
        <v>98</v>
      </c>
      <c r="D6" s="267" t="s">
        <v>99</v>
      </c>
      <c r="E6" s="268"/>
      <c r="F6" s="267" t="s">
        <v>100</v>
      </c>
      <c r="G6" s="267" t="s">
        <v>101</v>
      </c>
      <c r="H6" s="269" t="s">
        <v>102</v>
      </c>
      <c r="I6" s="269">
        <v>0.6</v>
      </c>
      <c r="J6" s="269">
        <v>0.65</v>
      </c>
      <c r="K6" s="269">
        <v>0.70000000000000018</v>
      </c>
      <c r="L6" s="269">
        <v>0.75000000000000022</v>
      </c>
      <c r="M6" s="269">
        <v>0.80000000000000027</v>
      </c>
      <c r="N6" s="269">
        <v>0.85</v>
      </c>
      <c r="O6" s="269">
        <v>0.9</v>
      </c>
      <c r="P6" s="268"/>
      <c r="Q6" s="270"/>
      <c r="R6" s="270"/>
      <c r="S6" s="270"/>
      <c r="T6" s="270"/>
      <c r="U6" s="270"/>
      <c r="V6" s="270"/>
      <c r="W6" s="270"/>
      <c r="X6" s="271"/>
    </row>
    <row r="7" spans="2:25" ht="15" customHeight="1" x14ac:dyDescent="0.25">
      <c r="B7" s="272">
        <f>'Flex Select Prime Pricer'!A6-0.001</f>
        <v>6.4989999999999997</v>
      </c>
      <c r="C7" s="273">
        <f>'Flex Select Prime Pricer'!H6</f>
        <v>97.385000000000005</v>
      </c>
      <c r="D7" s="273">
        <f>'Flex Select Prime Pricer'!I6</f>
        <v>97.25</v>
      </c>
      <c r="E7" s="274"/>
      <c r="F7" s="275" t="s">
        <v>103</v>
      </c>
      <c r="G7" s="276" t="s">
        <v>104</v>
      </c>
      <c r="H7" s="277">
        <v>0.5</v>
      </c>
      <c r="I7" s="278">
        <v>0.25</v>
      </c>
      <c r="J7" s="278">
        <v>0.125</v>
      </c>
      <c r="K7" s="279">
        <v>-0.125</v>
      </c>
      <c r="L7" s="279">
        <v>-0.25</v>
      </c>
      <c r="M7" s="277">
        <v>-0.625</v>
      </c>
      <c r="N7" s="277">
        <v>-1.875</v>
      </c>
      <c r="O7" s="277">
        <v>-3.375</v>
      </c>
      <c r="P7" s="280"/>
      <c r="Q7" s="281" t="s">
        <v>105</v>
      </c>
      <c r="R7" s="281"/>
      <c r="S7" s="281"/>
      <c r="T7" s="282">
        <v>102.5</v>
      </c>
      <c r="U7" s="282"/>
      <c r="V7" s="282"/>
      <c r="W7" s="282"/>
      <c r="X7" s="283"/>
    </row>
    <row r="8" spans="2:25" ht="15" customHeight="1" x14ac:dyDescent="0.25">
      <c r="B8" s="272">
        <f>'Flex Select Prime Pricer'!A7-0.001</f>
        <v>6.6239999999999997</v>
      </c>
      <c r="C8" s="273">
        <f>'Flex Select Prime Pricer'!H7</f>
        <v>98.01</v>
      </c>
      <c r="D8" s="273">
        <f>'Flex Select Prime Pricer'!I7</f>
        <v>97.875</v>
      </c>
      <c r="E8" s="274"/>
      <c r="F8" s="284"/>
      <c r="G8" s="285" t="s">
        <v>22</v>
      </c>
      <c r="H8" s="286">
        <v>0.375</v>
      </c>
      <c r="I8" s="286">
        <v>0.125</v>
      </c>
      <c r="J8" s="286">
        <v>0</v>
      </c>
      <c r="K8" s="286">
        <v>-0.25</v>
      </c>
      <c r="L8" s="286">
        <v>-0.375</v>
      </c>
      <c r="M8" s="286">
        <v>-0.875</v>
      </c>
      <c r="N8" s="286">
        <v>-2.375</v>
      </c>
      <c r="O8" s="287">
        <v>-4</v>
      </c>
      <c r="P8" s="280"/>
      <c r="Q8" s="288" t="s">
        <v>11</v>
      </c>
      <c r="R8" s="288"/>
      <c r="S8" s="288"/>
      <c r="T8" s="288"/>
      <c r="U8" s="288"/>
      <c r="V8" s="288"/>
      <c r="W8" s="288"/>
      <c r="X8" s="289"/>
    </row>
    <row r="9" spans="2:25" ht="15" customHeight="1" x14ac:dyDescent="0.25">
      <c r="B9" s="272">
        <f>'Flex Select Prime Pricer'!A8-0.001</f>
        <v>6.7489999999999997</v>
      </c>
      <c r="C9" s="273">
        <f>'Flex Select Prime Pricer'!H8</f>
        <v>98.635000000000005</v>
      </c>
      <c r="D9" s="273">
        <f>'Flex Select Prime Pricer'!I8</f>
        <v>98.5</v>
      </c>
      <c r="E9" s="274"/>
      <c r="F9" s="284"/>
      <c r="G9" s="285" t="s">
        <v>24</v>
      </c>
      <c r="H9" s="290">
        <v>0.125</v>
      </c>
      <c r="I9" s="286">
        <v>0</v>
      </c>
      <c r="J9" s="286">
        <v>-0.125</v>
      </c>
      <c r="K9" s="286">
        <v>-0.5</v>
      </c>
      <c r="L9" s="286">
        <v>-0.75</v>
      </c>
      <c r="M9" s="286">
        <v>-1</v>
      </c>
      <c r="N9" s="286">
        <v>-2.375</v>
      </c>
      <c r="O9" s="291" t="s">
        <v>18</v>
      </c>
      <c r="P9" s="280"/>
      <c r="Q9" s="292" t="s">
        <v>106</v>
      </c>
      <c r="R9" s="292"/>
      <c r="S9" s="292"/>
      <c r="T9" s="292"/>
      <c r="U9" s="292"/>
      <c r="V9" s="292"/>
      <c r="W9" s="292"/>
      <c r="X9" s="293"/>
    </row>
    <row r="10" spans="2:25" ht="15" customHeight="1" x14ac:dyDescent="0.25">
      <c r="B10" s="272">
        <f>'Flex Select Prime Pricer'!A9-0.001</f>
        <v>6.8739999999999997</v>
      </c>
      <c r="C10" s="273">
        <f>'Flex Select Prime Pricer'!H9</f>
        <v>99.26</v>
      </c>
      <c r="D10" s="273">
        <f>'Flex Select Prime Pricer'!I9</f>
        <v>99.125</v>
      </c>
      <c r="E10" s="274"/>
      <c r="F10" s="284"/>
      <c r="G10" s="285" t="s">
        <v>26</v>
      </c>
      <c r="H10" s="286">
        <v>0</v>
      </c>
      <c r="I10" s="286">
        <v>-0.125</v>
      </c>
      <c r="J10" s="286">
        <v>-0.25</v>
      </c>
      <c r="K10" s="286">
        <v>-0.75</v>
      </c>
      <c r="L10" s="286">
        <v>-1.25</v>
      </c>
      <c r="M10" s="286">
        <v>-1.375</v>
      </c>
      <c r="N10" s="286">
        <v>-3.25</v>
      </c>
      <c r="O10" s="291" t="s">
        <v>18</v>
      </c>
      <c r="P10" s="280"/>
      <c r="Q10" s="294" t="s">
        <v>107</v>
      </c>
      <c r="R10" s="294"/>
      <c r="S10" s="294"/>
      <c r="T10" s="294"/>
      <c r="U10" s="294"/>
      <c r="V10" s="294"/>
      <c r="W10" s="294"/>
      <c r="X10" s="295"/>
      <c r="Y10" s="251"/>
    </row>
    <row r="11" spans="2:25" ht="15" customHeight="1" x14ac:dyDescent="0.25">
      <c r="B11" s="272">
        <f>'Flex Select Prime Pricer'!A10-0.001</f>
        <v>6.9989999999999997</v>
      </c>
      <c r="C11" s="273">
        <f>'Flex Select Prime Pricer'!H10</f>
        <v>99.885000000000005</v>
      </c>
      <c r="D11" s="273">
        <f>'Flex Select Prime Pricer'!I10</f>
        <v>99.75</v>
      </c>
      <c r="E11" s="274"/>
      <c r="F11" s="284"/>
      <c r="G11" s="285" t="s">
        <v>28</v>
      </c>
      <c r="H11" s="286">
        <v>0.125</v>
      </c>
      <c r="I11" s="286">
        <v>0</v>
      </c>
      <c r="J11" s="286">
        <v>-0.125</v>
      </c>
      <c r="K11" s="286">
        <v>-0.375</v>
      </c>
      <c r="L11" s="286">
        <v>-1.25</v>
      </c>
      <c r="M11" s="286">
        <v>-2.125</v>
      </c>
      <c r="N11" s="291" t="s">
        <v>18</v>
      </c>
      <c r="O11" s="291" t="s">
        <v>18</v>
      </c>
      <c r="P11" s="280"/>
      <c r="Q11" s="294" t="s">
        <v>19</v>
      </c>
      <c r="R11" s="294"/>
      <c r="S11" s="294"/>
      <c r="T11" s="294"/>
      <c r="U11" s="294"/>
      <c r="V11" s="294"/>
      <c r="W11" s="294"/>
      <c r="X11" s="295"/>
      <c r="Y11" s="296"/>
    </row>
    <row r="12" spans="2:25" ht="15" customHeight="1" x14ac:dyDescent="0.25">
      <c r="B12" s="272">
        <f>'Flex Select Prime Pricer'!A11-0.001</f>
        <v>7.1239999999999997</v>
      </c>
      <c r="C12" s="273">
        <f>'Flex Select Prime Pricer'!H11</f>
        <v>100.38500000000001</v>
      </c>
      <c r="D12" s="273">
        <f>'Flex Select Prime Pricer'!I11</f>
        <v>100.25</v>
      </c>
      <c r="E12" s="274"/>
      <c r="F12" s="284"/>
      <c r="G12" s="285" t="s">
        <v>30</v>
      </c>
      <c r="H12" s="286">
        <v>-1</v>
      </c>
      <c r="I12" s="286">
        <v>-1.25</v>
      </c>
      <c r="J12" s="286">
        <v>-1.625</v>
      </c>
      <c r="K12" s="286">
        <v>-2.125</v>
      </c>
      <c r="L12" s="286">
        <v>-3</v>
      </c>
      <c r="M12" s="286">
        <v>-3.75</v>
      </c>
      <c r="N12" s="291" t="s">
        <v>18</v>
      </c>
      <c r="O12" s="291" t="s">
        <v>18</v>
      </c>
      <c r="P12" s="280"/>
      <c r="Q12" s="294" t="s">
        <v>108</v>
      </c>
      <c r="R12" s="294"/>
      <c r="S12" s="294"/>
      <c r="T12" s="294"/>
      <c r="U12" s="294"/>
      <c r="V12" s="294"/>
      <c r="W12" s="294"/>
      <c r="X12" s="295"/>
      <c r="Y12" s="297"/>
    </row>
    <row r="13" spans="2:25" ht="15" customHeight="1" x14ac:dyDescent="0.25">
      <c r="B13" s="272">
        <f>'Flex Select Prime Pricer'!A12-0.001</f>
        <v>7.2489999999999997</v>
      </c>
      <c r="C13" s="273">
        <f>'Flex Select Prime Pricer'!H12</f>
        <v>100.76</v>
      </c>
      <c r="D13" s="273">
        <f>'Flex Select Prime Pricer'!I12</f>
        <v>100.625</v>
      </c>
      <c r="E13" s="274"/>
      <c r="F13" s="284"/>
      <c r="G13" s="285" t="s">
        <v>109</v>
      </c>
      <c r="H13" s="286">
        <v>-1.625</v>
      </c>
      <c r="I13" s="286">
        <v>-1.625</v>
      </c>
      <c r="J13" s="286">
        <v>-1.75</v>
      </c>
      <c r="K13" s="286">
        <v>-2.5</v>
      </c>
      <c r="L13" s="286">
        <v>-3.125</v>
      </c>
      <c r="M13" s="291" t="s">
        <v>18</v>
      </c>
      <c r="N13" s="291" t="s">
        <v>18</v>
      </c>
      <c r="O13" s="291" t="s">
        <v>18</v>
      </c>
      <c r="P13" s="280"/>
      <c r="Q13" s="294" t="s">
        <v>110</v>
      </c>
      <c r="R13" s="294"/>
      <c r="S13" s="294"/>
      <c r="T13" s="294"/>
      <c r="U13" s="294"/>
      <c r="V13" s="294"/>
      <c r="W13" s="294"/>
      <c r="X13" s="295"/>
      <c r="Y13" s="297"/>
    </row>
    <row r="14" spans="2:25" ht="15" customHeight="1" x14ac:dyDescent="0.25">
      <c r="B14" s="272">
        <f>'Flex Select Prime Pricer'!A13-0.001</f>
        <v>7.3739999999999997</v>
      </c>
      <c r="C14" s="273">
        <f>'Flex Select Prime Pricer'!H13</f>
        <v>101.13500000000001</v>
      </c>
      <c r="D14" s="273">
        <f>'Flex Select Prime Pricer'!I13</f>
        <v>101</v>
      </c>
      <c r="E14" s="274"/>
      <c r="F14" s="298" t="s">
        <v>111</v>
      </c>
      <c r="G14" s="285" t="s">
        <v>104</v>
      </c>
      <c r="H14" s="286">
        <v>0.375</v>
      </c>
      <c r="I14" s="286">
        <v>0.25</v>
      </c>
      <c r="J14" s="286">
        <v>0.125</v>
      </c>
      <c r="K14" s="287">
        <v>-0.25</v>
      </c>
      <c r="L14" s="286">
        <v>-0.375</v>
      </c>
      <c r="M14" s="286">
        <v>-0.75</v>
      </c>
      <c r="N14" s="286">
        <v>-2</v>
      </c>
      <c r="O14" s="286">
        <v>-3.625</v>
      </c>
      <c r="P14" s="280"/>
      <c r="Q14" s="288" t="s">
        <v>23</v>
      </c>
      <c r="R14" s="288"/>
      <c r="S14" s="288"/>
      <c r="T14" s="288"/>
      <c r="U14" s="288"/>
      <c r="V14" s="288"/>
      <c r="W14" s="288"/>
      <c r="X14" s="289"/>
      <c r="Y14" s="297"/>
    </row>
    <row r="15" spans="2:25" ht="15" customHeight="1" x14ac:dyDescent="0.25">
      <c r="B15" s="272">
        <f>'Flex Select Prime Pricer'!A14-0.001</f>
        <v>7.4989999999999997</v>
      </c>
      <c r="C15" s="273">
        <f>'Flex Select Prime Pricer'!H14</f>
        <v>101.38500000000001</v>
      </c>
      <c r="D15" s="273">
        <f>'Flex Select Prime Pricer'!I14</f>
        <v>101.25</v>
      </c>
      <c r="E15" s="274"/>
      <c r="F15" s="298"/>
      <c r="G15" s="285" t="s">
        <v>22</v>
      </c>
      <c r="H15" s="286">
        <v>0.25</v>
      </c>
      <c r="I15" s="286">
        <v>0.125</v>
      </c>
      <c r="J15" s="286">
        <v>0</v>
      </c>
      <c r="K15" s="286">
        <v>-0.375</v>
      </c>
      <c r="L15" s="286">
        <v>-0.5</v>
      </c>
      <c r="M15" s="286">
        <v>-1</v>
      </c>
      <c r="N15" s="286">
        <v>-2.625</v>
      </c>
      <c r="O15" s="286">
        <v>-4.375</v>
      </c>
      <c r="P15" s="280"/>
      <c r="Q15" s="299" t="s">
        <v>25</v>
      </c>
      <c r="R15" s="299"/>
      <c r="S15" s="299"/>
      <c r="T15" s="299"/>
      <c r="U15" s="299"/>
      <c r="V15" s="299"/>
      <c r="W15" s="299"/>
      <c r="X15" s="300"/>
      <c r="Y15" s="297"/>
    </row>
    <row r="16" spans="2:25" ht="15" customHeight="1" x14ac:dyDescent="0.25">
      <c r="B16" s="272">
        <f>'Flex Select Prime Pricer'!A15-0.001</f>
        <v>7.6239999999999997</v>
      </c>
      <c r="C16" s="273">
        <f>'Flex Select Prime Pricer'!H15</f>
        <v>101.63500000000001</v>
      </c>
      <c r="D16" s="273">
        <f>'Flex Select Prime Pricer'!I15</f>
        <v>101.5</v>
      </c>
      <c r="E16" s="274"/>
      <c r="F16" s="298"/>
      <c r="G16" s="285" t="s">
        <v>24</v>
      </c>
      <c r="H16" s="286">
        <v>0.125</v>
      </c>
      <c r="I16" s="301">
        <v>0.125</v>
      </c>
      <c r="J16" s="286">
        <v>-0.125</v>
      </c>
      <c r="K16" s="286">
        <v>-0.5</v>
      </c>
      <c r="L16" s="286">
        <v>-0.75</v>
      </c>
      <c r="M16" s="286">
        <v>-1.125</v>
      </c>
      <c r="N16" s="286">
        <v>-2.625</v>
      </c>
      <c r="O16" s="291" t="s">
        <v>18</v>
      </c>
      <c r="P16" s="280"/>
      <c r="Q16" s="294" t="s">
        <v>27</v>
      </c>
      <c r="R16" s="294"/>
      <c r="S16" s="294"/>
      <c r="T16" s="302">
        <v>6.25E-2</v>
      </c>
      <c r="U16" s="302"/>
      <c r="V16" s="302"/>
      <c r="W16" s="302"/>
      <c r="X16" s="303"/>
      <c r="Y16" s="297"/>
    </row>
    <row r="17" spans="2:25" ht="15" customHeight="1" x14ac:dyDescent="0.25">
      <c r="B17" s="272">
        <f>'Flex Select Prime Pricer'!A16-0.001</f>
        <v>7.7489999999999997</v>
      </c>
      <c r="C17" s="273">
        <f>'Flex Select Prime Pricer'!H16</f>
        <v>101.88500000000001</v>
      </c>
      <c r="D17" s="273">
        <f>'Flex Select Prime Pricer'!I16</f>
        <v>101.75</v>
      </c>
      <c r="E17" s="274"/>
      <c r="F17" s="298"/>
      <c r="G17" s="285" t="s">
        <v>26</v>
      </c>
      <c r="H17" s="301">
        <v>0.125</v>
      </c>
      <c r="I17" s="286">
        <v>-0.125</v>
      </c>
      <c r="J17" s="286">
        <v>-0.25</v>
      </c>
      <c r="K17" s="286">
        <v>-0.625</v>
      </c>
      <c r="L17" s="286">
        <v>-1.25</v>
      </c>
      <c r="M17" s="286">
        <v>-1.5</v>
      </c>
      <c r="N17" s="286">
        <v>-3.5</v>
      </c>
      <c r="O17" s="291" t="s">
        <v>18</v>
      </c>
      <c r="P17" s="280"/>
      <c r="Q17" s="294" t="s">
        <v>29</v>
      </c>
      <c r="R17" s="294"/>
      <c r="S17" s="294"/>
      <c r="T17" s="302">
        <v>0</v>
      </c>
      <c r="U17" s="302"/>
      <c r="V17" s="302"/>
      <c r="W17" s="302"/>
      <c r="X17" s="303"/>
      <c r="Y17" s="296"/>
    </row>
    <row r="18" spans="2:25" x14ac:dyDescent="0.25">
      <c r="B18" s="272">
        <f>'Flex Select Prime Pricer'!A17-0.001</f>
        <v>7.8739999999999997</v>
      </c>
      <c r="C18" s="273">
        <f>'Flex Select Prime Pricer'!H17</f>
        <v>102.13500000000001</v>
      </c>
      <c r="D18" s="273">
        <f>'Flex Select Prime Pricer'!I17</f>
        <v>102</v>
      </c>
      <c r="E18" s="274"/>
      <c r="F18" s="298"/>
      <c r="G18" s="285" t="s">
        <v>28</v>
      </c>
      <c r="H18" s="286">
        <v>-0.125</v>
      </c>
      <c r="I18" s="301">
        <v>-0.25</v>
      </c>
      <c r="J18" s="286">
        <v>-0.25</v>
      </c>
      <c r="K18" s="286">
        <v>-0.625</v>
      </c>
      <c r="L18" s="286">
        <v>-1.5</v>
      </c>
      <c r="M18" s="286">
        <v>-2.375</v>
      </c>
      <c r="N18" s="291" t="s">
        <v>18</v>
      </c>
      <c r="O18" s="291" t="s">
        <v>18</v>
      </c>
      <c r="P18" s="280"/>
      <c r="Q18" s="294" t="s">
        <v>31</v>
      </c>
      <c r="R18" s="294"/>
      <c r="S18" s="294"/>
      <c r="T18" s="302">
        <v>-0.375</v>
      </c>
      <c r="U18" s="302"/>
      <c r="V18" s="302"/>
      <c r="W18" s="302"/>
      <c r="X18" s="303"/>
    </row>
    <row r="19" spans="2:25" ht="18.75" x14ac:dyDescent="0.25">
      <c r="B19" s="272">
        <f>'Flex Select Prime Pricer'!A18-0.001</f>
        <v>7.9989999999999997</v>
      </c>
      <c r="C19" s="273">
        <f>'Flex Select Prime Pricer'!H18</f>
        <v>102.38500000000001</v>
      </c>
      <c r="D19" s="273">
        <f>'Flex Select Prime Pricer'!I18</f>
        <v>102.25</v>
      </c>
      <c r="E19" s="274"/>
      <c r="F19" s="298"/>
      <c r="G19" s="285" t="s">
        <v>30</v>
      </c>
      <c r="H19" s="286">
        <v>-1</v>
      </c>
      <c r="I19" s="286">
        <v>-1.25</v>
      </c>
      <c r="J19" s="286">
        <v>-1.625</v>
      </c>
      <c r="K19" s="286">
        <v>-2.125</v>
      </c>
      <c r="L19" s="286">
        <v>-3</v>
      </c>
      <c r="M19" s="286">
        <v>-4</v>
      </c>
      <c r="N19" s="291" t="s">
        <v>18</v>
      </c>
      <c r="O19" s="291" t="s">
        <v>18</v>
      </c>
      <c r="P19" s="280"/>
      <c r="Q19" s="304" t="s">
        <v>33</v>
      </c>
      <c r="R19" s="304"/>
      <c r="S19" s="304"/>
      <c r="T19" s="304"/>
      <c r="U19" s="304"/>
      <c r="V19" s="304"/>
      <c r="W19" s="304"/>
      <c r="X19" s="305"/>
    </row>
    <row r="20" spans="2:25" ht="15" customHeight="1" x14ac:dyDescent="0.25">
      <c r="B20" s="272">
        <f>'Flex Select Prime Pricer'!A19-0.001</f>
        <v>8.1240000000000006</v>
      </c>
      <c r="C20" s="273">
        <f>'Flex Select Prime Pricer'!H19</f>
        <v>102.63500000000001</v>
      </c>
      <c r="D20" s="273">
        <f>'Flex Select Prime Pricer'!I19</f>
        <v>102.5</v>
      </c>
      <c r="E20" s="274"/>
      <c r="F20" s="298"/>
      <c r="G20" s="285" t="s">
        <v>109</v>
      </c>
      <c r="H20" s="286">
        <v>-1.5</v>
      </c>
      <c r="I20" s="286">
        <v>-1.5</v>
      </c>
      <c r="J20" s="286">
        <v>-1.75</v>
      </c>
      <c r="K20" s="286">
        <v>-2.625</v>
      </c>
      <c r="L20" s="286">
        <v>-3.75</v>
      </c>
      <c r="M20" s="306" t="s">
        <v>18</v>
      </c>
      <c r="N20" s="291" t="s">
        <v>18</v>
      </c>
      <c r="O20" s="291" t="s">
        <v>18</v>
      </c>
      <c r="P20" s="280"/>
      <c r="Q20" s="294" t="s">
        <v>34</v>
      </c>
      <c r="R20" s="294"/>
      <c r="S20" s="294"/>
      <c r="T20" s="302">
        <v>-0.25</v>
      </c>
      <c r="U20" s="302"/>
      <c r="V20" s="302"/>
      <c r="W20" s="302"/>
      <c r="X20" s="303"/>
    </row>
    <row r="21" spans="2:25" ht="15" customHeight="1" x14ac:dyDescent="0.25">
      <c r="B21" s="272">
        <f>'Flex Select Prime Pricer'!A20-0.001</f>
        <v>8.2490000000000006</v>
      </c>
      <c r="C21" s="273">
        <f>'Flex Select Prime Pricer'!H20</f>
        <v>102.88500000000001</v>
      </c>
      <c r="D21" s="273">
        <f>'Flex Select Prime Pricer'!I20</f>
        <v>102.75</v>
      </c>
      <c r="E21" s="274"/>
      <c r="F21" s="307" t="s">
        <v>112</v>
      </c>
      <c r="G21" s="308"/>
      <c r="H21" s="308"/>
      <c r="I21" s="308"/>
      <c r="J21" s="308"/>
      <c r="K21" s="280"/>
      <c r="L21" s="280"/>
      <c r="M21" s="280"/>
      <c r="N21" s="280"/>
      <c r="O21" s="280"/>
      <c r="P21" s="280"/>
      <c r="Q21" s="294" t="s">
        <v>27</v>
      </c>
      <c r="R21" s="294"/>
      <c r="S21" s="294"/>
      <c r="T21" s="302">
        <v>-0.375</v>
      </c>
      <c r="U21" s="302"/>
      <c r="V21" s="302"/>
      <c r="W21" s="302"/>
      <c r="X21" s="303"/>
    </row>
    <row r="22" spans="2:25" ht="15" customHeight="1" x14ac:dyDescent="0.25">
      <c r="B22" s="272">
        <f>'Flex Select Prime Pricer'!A21-0.001</f>
        <v>8.3740000000000006</v>
      </c>
      <c r="C22" s="273">
        <f>'Flex Select Prime Pricer'!H21</f>
        <v>103.13500000000001</v>
      </c>
      <c r="D22" s="273">
        <f>'Flex Select Prime Pricer'!I21</f>
        <v>103</v>
      </c>
      <c r="E22" s="274"/>
      <c r="F22" s="309"/>
      <c r="G22" s="280"/>
      <c r="H22" s="280"/>
      <c r="I22" s="280"/>
      <c r="J22" s="280"/>
      <c r="K22" s="280"/>
      <c r="L22" s="280"/>
      <c r="M22" s="280"/>
      <c r="N22" s="280"/>
      <c r="O22" s="280"/>
      <c r="P22" s="280"/>
      <c r="Q22" s="294" t="s">
        <v>35</v>
      </c>
      <c r="R22" s="294"/>
      <c r="S22" s="294"/>
      <c r="T22" s="310">
        <v>-0.25</v>
      </c>
      <c r="U22" s="310"/>
      <c r="V22" s="310"/>
      <c r="W22" s="310"/>
      <c r="X22" s="311"/>
    </row>
    <row r="23" spans="2:25" x14ac:dyDescent="0.25">
      <c r="B23" s="272">
        <f>'Flex Select Prime Pricer'!A22-0.001</f>
        <v>8.4990000000000006</v>
      </c>
      <c r="C23" s="273">
        <f>'Flex Select Prime Pricer'!H22</f>
        <v>103.38500000000001</v>
      </c>
      <c r="D23" s="273">
        <f>'Flex Select Prime Pricer'!I22</f>
        <v>103.25</v>
      </c>
      <c r="E23" s="274"/>
      <c r="F23" s="263" t="s">
        <v>113</v>
      </c>
      <c r="G23" s="263"/>
      <c r="H23" s="263"/>
      <c r="I23" s="263"/>
      <c r="J23" s="263"/>
      <c r="K23" s="263"/>
      <c r="L23" s="263"/>
      <c r="M23" s="263"/>
      <c r="N23" s="263"/>
      <c r="O23" s="263"/>
      <c r="P23" s="280"/>
      <c r="Q23" s="312" t="s">
        <v>114</v>
      </c>
      <c r="R23" s="312"/>
      <c r="S23" s="312"/>
      <c r="T23" s="312"/>
      <c r="U23" s="312"/>
      <c r="V23" s="312"/>
      <c r="W23" s="312"/>
      <c r="X23" s="313"/>
    </row>
    <row r="24" spans="2:25" ht="15" customHeight="1" x14ac:dyDescent="0.25">
      <c r="B24" s="272">
        <f>'Flex Select Prime Pricer'!A23-0.001</f>
        <v>8.6240000000000006</v>
      </c>
      <c r="C24" s="273">
        <f>'Flex Select Prime Pricer'!H23</f>
        <v>103.63500000000001</v>
      </c>
      <c r="D24" s="273">
        <f>'Flex Select Prime Pricer'!I23</f>
        <v>103.5</v>
      </c>
      <c r="E24" s="274"/>
      <c r="F24" s="267"/>
      <c r="G24" s="267"/>
      <c r="H24" s="269" t="s">
        <v>102</v>
      </c>
      <c r="I24" s="269" t="s">
        <v>115</v>
      </c>
      <c r="J24" s="269">
        <v>0.65000000000000013</v>
      </c>
      <c r="K24" s="269">
        <v>0.70000000000000018</v>
      </c>
      <c r="L24" s="269">
        <v>0.75000000000000022</v>
      </c>
      <c r="M24" s="269">
        <v>0.80000000000000027</v>
      </c>
      <c r="N24" s="269">
        <v>0.85</v>
      </c>
      <c r="O24" s="269">
        <v>0.9</v>
      </c>
      <c r="P24" s="280"/>
      <c r="Q24" s="314" t="s">
        <v>116</v>
      </c>
      <c r="R24" s="314"/>
      <c r="S24" s="314"/>
      <c r="T24" s="314"/>
      <c r="U24" s="314"/>
      <c r="V24" s="314"/>
      <c r="W24" s="314"/>
      <c r="X24" s="315"/>
    </row>
    <row r="25" spans="2:25" ht="15" customHeight="1" x14ac:dyDescent="0.25">
      <c r="B25" s="272">
        <f>'Flex Select Prime Pricer'!A24-0.001</f>
        <v>8.7490000000000006</v>
      </c>
      <c r="C25" s="273">
        <f>'Flex Select Prime Pricer'!H24</f>
        <v>103.88500000000001</v>
      </c>
      <c r="D25" s="273">
        <f>'Flex Select Prime Pricer'!I24</f>
        <v>103.75</v>
      </c>
      <c r="E25" s="274"/>
      <c r="F25" s="316" t="s">
        <v>117</v>
      </c>
      <c r="G25" s="317" t="s">
        <v>118</v>
      </c>
      <c r="H25" s="273">
        <v>0</v>
      </c>
      <c r="I25" s="273">
        <v>0</v>
      </c>
      <c r="J25" s="273">
        <v>0</v>
      </c>
      <c r="K25" s="273">
        <v>0</v>
      </c>
      <c r="L25" s="273">
        <v>-0.125</v>
      </c>
      <c r="M25" s="318">
        <v>-0.125</v>
      </c>
      <c r="N25" s="318">
        <v>-0.375</v>
      </c>
      <c r="O25" s="318">
        <v>-0.5</v>
      </c>
      <c r="P25" s="280"/>
      <c r="Q25" s="319" t="s">
        <v>119</v>
      </c>
      <c r="R25" s="319"/>
      <c r="S25" s="319"/>
      <c r="T25" s="319"/>
      <c r="U25" s="319"/>
      <c r="V25" s="319"/>
      <c r="W25" s="319"/>
      <c r="X25" s="320"/>
    </row>
    <row r="26" spans="2:25" x14ac:dyDescent="0.25">
      <c r="B26" s="272">
        <f>'Flex Select Prime Pricer'!A25-0.001</f>
        <v>8.8740000000000006</v>
      </c>
      <c r="C26" s="273">
        <f>'Flex Select Prime Pricer'!H25</f>
        <v>104.13500000000001</v>
      </c>
      <c r="D26" s="273">
        <f>'Flex Select Prime Pricer'!I25</f>
        <v>104</v>
      </c>
      <c r="E26" s="274"/>
      <c r="F26" s="316"/>
      <c r="G26" s="321" t="s">
        <v>120</v>
      </c>
      <c r="H26" s="273">
        <v>-0.875</v>
      </c>
      <c r="I26" s="273">
        <v>-1</v>
      </c>
      <c r="J26" s="273">
        <v>-1.125</v>
      </c>
      <c r="K26" s="273">
        <v>-1.25</v>
      </c>
      <c r="L26" s="273">
        <v>-1.375</v>
      </c>
      <c r="M26" s="273">
        <v>-1.5</v>
      </c>
      <c r="N26" s="322" t="s">
        <v>18</v>
      </c>
      <c r="O26" s="322" t="s">
        <v>18</v>
      </c>
      <c r="P26" s="280"/>
      <c r="Q26" s="323" t="s">
        <v>121</v>
      </c>
      <c r="R26" s="323"/>
      <c r="S26" s="323"/>
      <c r="T26" s="323"/>
      <c r="U26" s="323"/>
      <c r="V26" s="323"/>
      <c r="W26" s="323"/>
      <c r="X26" s="324"/>
    </row>
    <row r="27" spans="2:25" x14ac:dyDescent="0.25">
      <c r="B27" s="272">
        <f>'Flex Select Prime Pricer'!A26-0.001</f>
        <v>8.9990000000000006</v>
      </c>
      <c r="C27" s="273">
        <f>'Flex Select Prime Pricer'!H26</f>
        <v>104.32250000000001</v>
      </c>
      <c r="D27" s="273">
        <f>'Flex Select Prime Pricer'!I26</f>
        <v>104.1875</v>
      </c>
      <c r="E27" s="274"/>
      <c r="F27" s="316"/>
      <c r="G27" s="321" t="s">
        <v>122</v>
      </c>
      <c r="H27" s="273">
        <v>-1.125</v>
      </c>
      <c r="I27" s="273">
        <v>-1.25</v>
      </c>
      <c r="J27" s="273">
        <v>-1.375</v>
      </c>
      <c r="K27" s="273">
        <v>-1.5</v>
      </c>
      <c r="L27" s="273">
        <v>-1.625</v>
      </c>
      <c r="M27" s="273">
        <v>-1.75</v>
      </c>
      <c r="N27" s="322" t="s">
        <v>18</v>
      </c>
      <c r="O27" s="325" t="s">
        <v>18</v>
      </c>
      <c r="P27" s="280"/>
      <c r="Q27" s="323" t="s">
        <v>45</v>
      </c>
      <c r="R27" s="323"/>
      <c r="S27" s="323"/>
      <c r="T27" s="323"/>
      <c r="U27" s="323"/>
      <c r="V27" s="323"/>
      <c r="W27" s="323"/>
      <c r="X27" s="324"/>
    </row>
    <row r="28" spans="2:25" x14ac:dyDescent="0.25">
      <c r="B28" s="272">
        <f>'Flex Select Prime Pricer'!A27-0.001</f>
        <v>9.1240000000000006</v>
      </c>
      <c r="C28" s="273">
        <f>'Flex Select Prime Pricer'!H27</f>
        <v>104.51</v>
      </c>
      <c r="D28" s="273">
        <f>'Flex Select Prime Pricer'!I27</f>
        <v>104.375</v>
      </c>
      <c r="E28" s="274"/>
      <c r="F28" s="316"/>
      <c r="G28" s="321" t="s">
        <v>123</v>
      </c>
      <c r="H28" s="273">
        <v>-1.625</v>
      </c>
      <c r="I28" s="273">
        <v>-1.75</v>
      </c>
      <c r="J28" s="273">
        <v>-1.875</v>
      </c>
      <c r="K28" s="273">
        <v>-2</v>
      </c>
      <c r="L28" s="273">
        <v>-2.125</v>
      </c>
      <c r="M28" s="273">
        <v>-2.25</v>
      </c>
      <c r="N28" s="322" t="s">
        <v>18</v>
      </c>
      <c r="O28" s="325" t="s">
        <v>18</v>
      </c>
      <c r="P28" s="280"/>
      <c r="Q28" s="323"/>
      <c r="R28" s="323"/>
      <c r="S28" s="323"/>
      <c r="T28" s="323"/>
      <c r="U28" s="323"/>
      <c r="V28" s="323"/>
      <c r="W28" s="323"/>
      <c r="X28" s="324"/>
    </row>
    <row r="29" spans="2:25" ht="15" customHeight="1" x14ac:dyDescent="0.25">
      <c r="B29" s="272">
        <f>'Flex Select Prime Pricer'!A28-0.001</f>
        <v>9.2490000000000006</v>
      </c>
      <c r="C29" s="273">
        <f>'Flex Select Prime Pricer'!H28</f>
        <v>104.69750000000001</v>
      </c>
      <c r="D29" s="273">
        <f>'Flex Select Prime Pricer'!I28</f>
        <v>104.5625</v>
      </c>
      <c r="E29" s="274"/>
      <c r="F29" s="316" t="s">
        <v>124</v>
      </c>
      <c r="G29" s="321" t="s">
        <v>125</v>
      </c>
      <c r="H29" s="273">
        <v>-0.75</v>
      </c>
      <c r="I29" s="273">
        <v>-0.875</v>
      </c>
      <c r="J29" s="273">
        <v>-0.875</v>
      </c>
      <c r="K29" s="273">
        <v>-1</v>
      </c>
      <c r="L29" s="273">
        <v>-1</v>
      </c>
      <c r="M29" s="273">
        <v>-1</v>
      </c>
      <c r="N29" s="273">
        <v>-1.25</v>
      </c>
      <c r="O29" s="325" t="s">
        <v>18</v>
      </c>
      <c r="P29" s="280"/>
      <c r="Q29" s="323" t="s">
        <v>126</v>
      </c>
      <c r="R29" s="323"/>
      <c r="S29" s="323"/>
      <c r="T29" s="323"/>
      <c r="U29" s="323"/>
      <c r="V29" s="323"/>
      <c r="W29" s="323"/>
      <c r="X29" s="324"/>
    </row>
    <row r="30" spans="2:25" ht="15" customHeight="1" x14ac:dyDescent="0.25">
      <c r="B30" s="272">
        <f>'Flex Select Prime Pricer'!A29-0.001</f>
        <v>9.3740000000000006</v>
      </c>
      <c r="C30" s="273">
        <f>'Flex Select Prime Pricer'!H29</f>
        <v>104.85375000000001</v>
      </c>
      <c r="D30" s="273">
        <f>'Flex Select Prime Pricer'!I29</f>
        <v>104.71875</v>
      </c>
      <c r="E30" s="274"/>
      <c r="F30" s="316"/>
      <c r="G30" s="321" t="s">
        <v>127</v>
      </c>
      <c r="H30" s="273">
        <v>-0.5</v>
      </c>
      <c r="I30" s="273">
        <v>-0.75</v>
      </c>
      <c r="J30" s="273">
        <v>-0.75</v>
      </c>
      <c r="K30" s="273">
        <v>-0.75</v>
      </c>
      <c r="L30" s="273">
        <v>-1</v>
      </c>
      <c r="M30" s="273">
        <v>-1</v>
      </c>
      <c r="N30" s="273">
        <v>-1</v>
      </c>
      <c r="O30" s="273">
        <v>-1.25</v>
      </c>
      <c r="P30" s="280"/>
      <c r="Q30" s="323" t="s">
        <v>49</v>
      </c>
      <c r="R30" s="323"/>
      <c r="S30" s="323"/>
      <c r="T30" s="323"/>
      <c r="U30" s="323"/>
      <c r="V30" s="323"/>
      <c r="W30" s="323"/>
      <c r="X30" s="324"/>
    </row>
    <row r="31" spans="2:25" ht="15" customHeight="1" x14ac:dyDescent="0.25">
      <c r="B31" s="272">
        <f>'Flex Select Prime Pricer'!A30-0.001</f>
        <v>9.4990000000000006</v>
      </c>
      <c r="C31" s="273">
        <f>'Flex Select Prime Pricer'!H30</f>
        <v>105.01</v>
      </c>
      <c r="D31" s="273">
        <f>'Flex Select Prime Pricer'!I30</f>
        <v>104.875</v>
      </c>
      <c r="E31" s="274"/>
      <c r="F31" s="316"/>
      <c r="G31" s="321" t="s">
        <v>128</v>
      </c>
      <c r="H31" s="273">
        <v>0</v>
      </c>
      <c r="I31" s="273">
        <v>0</v>
      </c>
      <c r="J31" s="273">
        <v>0</v>
      </c>
      <c r="K31" s="273">
        <v>0</v>
      </c>
      <c r="L31" s="273">
        <v>0</v>
      </c>
      <c r="M31" s="273">
        <v>0</v>
      </c>
      <c r="N31" s="273">
        <v>0</v>
      </c>
      <c r="O31" s="273">
        <v>0</v>
      </c>
      <c r="P31" s="280"/>
      <c r="Q31" s="323" t="s">
        <v>52</v>
      </c>
      <c r="R31" s="323"/>
      <c r="S31" s="323"/>
      <c r="T31" s="323"/>
      <c r="U31" s="323"/>
      <c r="V31" s="323"/>
      <c r="W31" s="323"/>
      <c r="X31" s="324"/>
    </row>
    <row r="32" spans="2:25" x14ac:dyDescent="0.25">
      <c r="B32" s="272">
        <f>'Flex Select Prime Pricer'!A31-0.001</f>
        <v>9.6240000000000006</v>
      </c>
      <c r="C32" s="273">
        <f>'Flex Select Prime Pricer'!H31</f>
        <v>105.16625000000001</v>
      </c>
      <c r="D32" s="273">
        <f>'Flex Select Prime Pricer'!I31</f>
        <v>105.03125</v>
      </c>
      <c r="E32" s="274"/>
      <c r="F32" s="316"/>
      <c r="G32" s="321" t="s">
        <v>129</v>
      </c>
      <c r="H32" s="273">
        <v>0</v>
      </c>
      <c r="I32" s="273">
        <v>0</v>
      </c>
      <c r="J32" s="273">
        <v>0</v>
      </c>
      <c r="K32" s="273">
        <v>0</v>
      </c>
      <c r="L32" s="273">
        <v>0</v>
      </c>
      <c r="M32" s="273">
        <v>0</v>
      </c>
      <c r="N32" s="273">
        <v>0</v>
      </c>
      <c r="O32" s="273">
        <v>0</v>
      </c>
      <c r="P32" s="280"/>
      <c r="Q32" s="326" t="s">
        <v>55</v>
      </c>
      <c r="R32" s="326"/>
      <c r="S32" s="326"/>
      <c r="T32" s="326"/>
      <c r="U32" s="326"/>
      <c r="V32" s="326"/>
      <c r="W32" s="326"/>
      <c r="X32" s="327"/>
    </row>
    <row r="33" spans="2:24" ht="15" customHeight="1" x14ac:dyDescent="0.25">
      <c r="B33" s="272">
        <f>'Flex Select Prime Pricer'!A32-0.001</f>
        <v>9.7490000000000006</v>
      </c>
      <c r="C33" s="273">
        <f>'Flex Select Prime Pricer'!H32</f>
        <v>105.32250000000001</v>
      </c>
      <c r="D33" s="273">
        <f>'Flex Select Prime Pricer'!I32</f>
        <v>105.1875</v>
      </c>
      <c r="E33" s="274"/>
      <c r="F33" s="316"/>
      <c r="G33" s="321" t="s">
        <v>130</v>
      </c>
      <c r="H33" s="273">
        <v>0.25</v>
      </c>
      <c r="I33" s="273">
        <v>0.25</v>
      </c>
      <c r="J33" s="273">
        <v>0.25</v>
      </c>
      <c r="K33" s="273">
        <v>0.25</v>
      </c>
      <c r="L33" s="273">
        <v>0</v>
      </c>
      <c r="M33" s="273">
        <v>0</v>
      </c>
      <c r="N33" s="273">
        <v>0</v>
      </c>
      <c r="O33" s="273">
        <v>-0.5</v>
      </c>
      <c r="P33" s="280"/>
      <c r="Q33" s="328" t="s">
        <v>131</v>
      </c>
      <c r="R33" s="328"/>
      <c r="S33" s="328"/>
      <c r="T33" s="328"/>
      <c r="U33" s="328"/>
      <c r="V33" s="328"/>
      <c r="W33" s="328"/>
      <c r="X33" s="329"/>
    </row>
    <row r="34" spans="2:24" x14ac:dyDescent="0.25">
      <c r="B34" s="272">
        <f>'Flex Select Prime Pricer'!A33-0.001</f>
        <v>9.8740000000000006</v>
      </c>
      <c r="C34" s="273">
        <f>'Flex Select Prime Pricer'!H33</f>
        <v>105.47875000000001</v>
      </c>
      <c r="D34" s="273">
        <f>'Flex Select Prime Pricer'!I33</f>
        <v>105.34375</v>
      </c>
      <c r="E34" s="274"/>
      <c r="F34" s="316"/>
      <c r="G34" s="321" t="s">
        <v>132</v>
      </c>
      <c r="H34" s="273">
        <v>0.25</v>
      </c>
      <c r="I34" s="273">
        <v>0.25</v>
      </c>
      <c r="J34" s="273">
        <v>0.25</v>
      </c>
      <c r="K34" s="273">
        <v>0.25</v>
      </c>
      <c r="L34" s="273">
        <v>0</v>
      </c>
      <c r="M34" s="273">
        <v>0</v>
      </c>
      <c r="N34" s="273">
        <v>0</v>
      </c>
      <c r="O34" s="273">
        <v>-1.25</v>
      </c>
      <c r="P34" s="280"/>
      <c r="Q34" s="328" t="s">
        <v>64</v>
      </c>
      <c r="R34" s="328"/>
      <c r="S34" s="328"/>
      <c r="T34" s="328"/>
      <c r="U34" s="328"/>
      <c r="V34" s="328"/>
      <c r="W34" s="328"/>
      <c r="X34" s="329"/>
    </row>
    <row r="35" spans="2:24" x14ac:dyDescent="0.25">
      <c r="B35" s="272">
        <f>'Flex Select Prime Pricer'!A34-0.001</f>
        <v>9.9990000000000006</v>
      </c>
      <c r="C35" s="273">
        <f>'Flex Select Prime Pricer'!H34</f>
        <v>105.63500000000001</v>
      </c>
      <c r="D35" s="273">
        <f>'Flex Select Prime Pricer'!I34</f>
        <v>105.5</v>
      </c>
      <c r="E35" s="280"/>
      <c r="F35" s="316"/>
      <c r="G35" s="321" t="s">
        <v>133</v>
      </c>
      <c r="H35" s="273">
        <v>0</v>
      </c>
      <c r="I35" s="273">
        <v>0</v>
      </c>
      <c r="J35" s="273">
        <v>0</v>
      </c>
      <c r="K35" s="273">
        <v>0</v>
      </c>
      <c r="L35" s="287">
        <v>-0.25</v>
      </c>
      <c r="M35" s="287">
        <v>-0.75</v>
      </c>
      <c r="N35" s="273">
        <v>-1</v>
      </c>
      <c r="O35" s="325" t="s">
        <v>18</v>
      </c>
      <c r="P35" s="280"/>
      <c r="Q35" s="314" t="s">
        <v>67</v>
      </c>
      <c r="R35" s="314"/>
      <c r="S35" s="314"/>
      <c r="T35" s="314"/>
      <c r="U35" s="314"/>
      <c r="V35" s="314"/>
      <c r="W35" s="314"/>
      <c r="X35" s="315"/>
    </row>
    <row r="36" spans="2:24" ht="15" customHeight="1" x14ac:dyDescent="0.25">
      <c r="B36" s="272">
        <f>'Flex Select Prime Pricer'!A35-0.001</f>
        <v>10.124000000000001</v>
      </c>
      <c r="C36" s="273">
        <f>'Flex Select Prime Pricer'!H35</f>
        <v>105.79125000000001</v>
      </c>
      <c r="D36" s="273">
        <f>'Flex Select Prime Pricer'!I35</f>
        <v>105.65625</v>
      </c>
      <c r="E36" s="280"/>
      <c r="F36" s="316"/>
      <c r="G36" s="321" t="s">
        <v>134</v>
      </c>
      <c r="H36" s="287">
        <v>-0.125</v>
      </c>
      <c r="I36" s="287">
        <v>-0.25</v>
      </c>
      <c r="J36" s="287">
        <v>-0.25</v>
      </c>
      <c r="K36" s="287">
        <v>-0.375</v>
      </c>
      <c r="L36" s="287">
        <v>-0.5</v>
      </c>
      <c r="M36" s="273">
        <v>-0.875</v>
      </c>
      <c r="N36" s="322" t="s">
        <v>18</v>
      </c>
      <c r="O36" s="325" t="s">
        <v>18</v>
      </c>
      <c r="P36" s="280"/>
      <c r="Q36" s="330" t="s">
        <v>135</v>
      </c>
      <c r="R36" s="330"/>
      <c r="S36" s="330"/>
      <c r="T36" s="330"/>
      <c r="U36" s="330"/>
      <c r="V36" s="330"/>
      <c r="W36" s="330"/>
      <c r="X36" s="331"/>
    </row>
    <row r="37" spans="2:24" ht="16.149999999999999" customHeight="1" x14ac:dyDescent="0.25">
      <c r="B37" s="272">
        <f>'Flex Select Prime Pricer'!A36-0.001</f>
        <v>10.249000000000001</v>
      </c>
      <c r="C37" s="273">
        <f>'Flex Select Prime Pricer'!H36</f>
        <v>105.94750000000001</v>
      </c>
      <c r="D37" s="273">
        <f>'Flex Select Prime Pricer'!I36</f>
        <v>105.8125</v>
      </c>
      <c r="E37" s="280"/>
      <c r="F37" s="316"/>
      <c r="G37" s="321" t="s">
        <v>136</v>
      </c>
      <c r="H37" s="287">
        <v>-1.25</v>
      </c>
      <c r="I37" s="287">
        <v>-1.25</v>
      </c>
      <c r="J37" s="287">
        <v>-1.375</v>
      </c>
      <c r="K37" s="287">
        <v>-1.5</v>
      </c>
      <c r="L37" s="332">
        <v>-2</v>
      </c>
      <c r="M37" s="322" t="s">
        <v>18</v>
      </c>
      <c r="N37" s="322" t="s">
        <v>18</v>
      </c>
      <c r="O37" s="325" t="s">
        <v>18</v>
      </c>
      <c r="P37" s="280"/>
      <c r="Q37" s="333" t="s">
        <v>73</v>
      </c>
      <c r="R37" s="334"/>
      <c r="S37" s="334"/>
      <c r="T37" s="334"/>
      <c r="U37" s="334"/>
      <c r="V37" s="334"/>
      <c r="W37" s="334"/>
      <c r="X37" s="335"/>
    </row>
    <row r="38" spans="2:24" ht="16.149999999999999" customHeight="1" x14ac:dyDescent="0.25">
      <c r="B38" s="272">
        <f>'Flex Select Prime Pricer'!A37-0.001</f>
        <v>10.374000000000001</v>
      </c>
      <c r="C38" s="273">
        <f>'Flex Select Prime Pricer'!H37</f>
        <v>106.10375000000001</v>
      </c>
      <c r="D38" s="273">
        <f>'Flex Select Prime Pricer'!I37</f>
        <v>105.96875</v>
      </c>
      <c r="E38" s="280"/>
      <c r="F38" s="336" t="s">
        <v>137</v>
      </c>
      <c r="G38" s="321" t="s">
        <v>138</v>
      </c>
      <c r="H38" s="287">
        <v>-1.75</v>
      </c>
      <c r="I38" s="287">
        <v>-1.875</v>
      </c>
      <c r="J38" s="287">
        <v>-2</v>
      </c>
      <c r="K38" s="287">
        <v>-2.25</v>
      </c>
      <c r="L38" s="287" t="s">
        <v>18</v>
      </c>
      <c r="M38" s="287" t="s">
        <v>18</v>
      </c>
      <c r="N38" s="287" t="s">
        <v>18</v>
      </c>
      <c r="O38" s="287" t="s">
        <v>18</v>
      </c>
      <c r="P38" s="280"/>
      <c r="Q38" s="337"/>
      <c r="R38" s="338"/>
      <c r="S38" s="338"/>
      <c r="T38" s="338"/>
      <c r="U38" s="338"/>
      <c r="V38" s="338"/>
      <c r="W38" s="338"/>
      <c r="X38" s="339"/>
    </row>
    <row r="39" spans="2:24" ht="16.149999999999999" customHeight="1" x14ac:dyDescent="0.25">
      <c r="B39" s="272">
        <f>'Flex Select Prime Pricer'!A38-0.001</f>
        <v>10.499000000000001</v>
      </c>
      <c r="C39" s="273">
        <f>'Flex Select Prime Pricer'!H38</f>
        <v>106.26</v>
      </c>
      <c r="D39" s="273">
        <f>'Flex Select Prime Pricer'!I38</f>
        <v>106.125</v>
      </c>
      <c r="E39" s="280"/>
      <c r="F39" s="336"/>
      <c r="G39" s="321" t="s">
        <v>139</v>
      </c>
      <c r="H39" s="287">
        <v>-2.125</v>
      </c>
      <c r="I39" s="287">
        <v>-2.25</v>
      </c>
      <c r="J39" s="287">
        <v>-2.75</v>
      </c>
      <c r="K39" s="287" t="s">
        <v>18</v>
      </c>
      <c r="L39" s="287" t="s">
        <v>18</v>
      </c>
      <c r="M39" s="287" t="s">
        <v>18</v>
      </c>
      <c r="N39" s="287" t="s">
        <v>18</v>
      </c>
      <c r="O39" s="287" t="s">
        <v>18</v>
      </c>
      <c r="P39" s="280"/>
      <c r="Q39" s="337"/>
      <c r="R39" s="338"/>
      <c r="S39" s="338"/>
      <c r="T39" s="338"/>
      <c r="U39" s="338"/>
      <c r="V39" s="338"/>
      <c r="W39" s="338"/>
      <c r="X39" s="339"/>
    </row>
    <row r="40" spans="2:24" ht="16.149999999999999" customHeight="1" x14ac:dyDescent="0.25">
      <c r="B40" s="272">
        <f>'Flex Select Prime Pricer'!A39-0.001</f>
        <v>10.624000000000001</v>
      </c>
      <c r="C40" s="273">
        <f>'Flex Select Prime Pricer'!H39</f>
        <v>106.41625000000001</v>
      </c>
      <c r="D40" s="273">
        <f>'Flex Select Prime Pricer'!I39</f>
        <v>106.28125</v>
      </c>
      <c r="E40" s="280"/>
      <c r="F40" s="336"/>
      <c r="G40" s="321" t="s">
        <v>140</v>
      </c>
      <c r="H40" s="287">
        <v>-2.75</v>
      </c>
      <c r="I40" s="287">
        <v>-3.25</v>
      </c>
      <c r="J40" s="287">
        <v>-3.75</v>
      </c>
      <c r="K40" s="287" t="s">
        <v>18</v>
      </c>
      <c r="L40" s="287" t="s">
        <v>18</v>
      </c>
      <c r="M40" s="287" t="s">
        <v>18</v>
      </c>
      <c r="N40" s="287" t="s">
        <v>18</v>
      </c>
      <c r="O40" s="287" t="s">
        <v>18</v>
      </c>
      <c r="P40" s="280"/>
      <c r="Q40" s="340"/>
      <c r="R40" s="341"/>
      <c r="S40" s="341"/>
      <c r="T40" s="341"/>
      <c r="U40" s="341"/>
      <c r="V40" s="341"/>
      <c r="W40" s="341"/>
      <c r="X40" s="342"/>
    </row>
    <row r="41" spans="2:24" ht="15" customHeight="1" x14ac:dyDescent="0.25">
      <c r="B41" s="272">
        <f>'Flex Select Prime Pricer'!A40-0.001</f>
        <v>10.749000000000001</v>
      </c>
      <c r="C41" s="273">
        <f>'Flex Select Prime Pricer'!H40</f>
        <v>106.57250000000001</v>
      </c>
      <c r="D41" s="273">
        <f>'Flex Select Prime Pricer'!I40</f>
        <v>106.4375</v>
      </c>
      <c r="E41" s="280"/>
      <c r="F41" s="343" t="s">
        <v>141</v>
      </c>
      <c r="G41" s="321" t="s">
        <v>142</v>
      </c>
      <c r="H41" s="344">
        <v>-1.375</v>
      </c>
      <c r="I41" s="344">
        <v>-1.375</v>
      </c>
      <c r="J41" s="344">
        <v>-1.375</v>
      </c>
      <c r="K41" s="344">
        <v>-1.375</v>
      </c>
      <c r="L41" s="344">
        <v>-1.375</v>
      </c>
      <c r="M41" s="344">
        <v>-1.375</v>
      </c>
      <c r="N41" s="325" t="s">
        <v>18</v>
      </c>
      <c r="O41" s="325" t="s">
        <v>18</v>
      </c>
      <c r="P41" s="280"/>
      <c r="Q41" s="323" t="s">
        <v>143</v>
      </c>
      <c r="R41" s="323"/>
      <c r="S41" s="323"/>
      <c r="T41" s="323"/>
      <c r="U41" s="323"/>
      <c r="V41" s="323"/>
      <c r="W41" s="323"/>
      <c r="X41" s="324"/>
    </row>
    <row r="42" spans="2:24" x14ac:dyDescent="0.25">
      <c r="B42" s="272">
        <f>'Flex Select Prime Pricer'!A41-0.001</f>
        <v>10.874000000000001</v>
      </c>
      <c r="C42" s="273">
        <f>'Flex Select Prime Pricer'!H41</f>
        <v>106.72875000000001</v>
      </c>
      <c r="D42" s="273">
        <f>'Flex Select Prime Pricer'!I41</f>
        <v>106.59375</v>
      </c>
      <c r="E42" s="280"/>
      <c r="F42" s="345"/>
      <c r="G42" s="321" t="s">
        <v>144</v>
      </c>
      <c r="H42" s="273">
        <v>-0.25</v>
      </c>
      <c r="I42" s="273">
        <v>-0.25</v>
      </c>
      <c r="J42" s="273">
        <v>-0.25</v>
      </c>
      <c r="K42" s="273">
        <v>-0.25</v>
      </c>
      <c r="L42" s="273">
        <v>-0.25</v>
      </c>
      <c r="M42" s="273">
        <v>-0.5</v>
      </c>
      <c r="N42" s="318">
        <v>-0.625</v>
      </c>
      <c r="O42" s="273">
        <v>-1</v>
      </c>
      <c r="P42" s="280"/>
      <c r="Q42" s="323" t="s">
        <v>145</v>
      </c>
      <c r="R42" s="323"/>
      <c r="S42" s="323"/>
      <c r="T42" s="323"/>
      <c r="U42" s="323"/>
      <c r="V42" s="323"/>
      <c r="W42" s="323"/>
      <c r="X42" s="324"/>
    </row>
    <row r="43" spans="2:24" x14ac:dyDescent="0.25">
      <c r="B43" s="272">
        <f>'Flex Select Prime Pricer'!A42-0.001</f>
        <v>10.999000000000001</v>
      </c>
      <c r="C43" s="273">
        <f>'Flex Select Prime Pricer'!H42</f>
        <v>106.88500000000001</v>
      </c>
      <c r="D43" s="273">
        <f>'Flex Select Prime Pricer'!I42</f>
        <v>106.75</v>
      </c>
      <c r="E43" s="280"/>
      <c r="F43" s="345"/>
      <c r="G43" s="321" t="s">
        <v>146</v>
      </c>
      <c r="H43" s="344">
        <v>-0.25</v>
      </c>
      <c r="I43" s="273">
        <v>-0.375</v>
      </c>
      <c r="J43" s="273">
        <v>-0.5</v>
      </c>
      <c r="K43" s="273">
        <v>-0.5</v>
      </c>
      <c r="L43" s="273">
        <v>-1</v>
      </c>
      <c r="M43" s="273">
        <v>-1.375</v>
      </c>
      <c r="N43" s="325" t="s">
        <v>18</v>
      </c>
      <c r="O43" s="325" t="s">
        <v>18</v>
      </c>
      <c r="P43" s="280"/>
      <c r="Q43" s="323" t="s">
        <v>147</v>
      </c>
      <c r="R43" s="323"/>
      <c r="S43" s="323"/>
      <c r="T43" s="323"/>
      <c r="U43" s="323"/>
      <c r="V43" s="323"/>
      <c r="W43" s="323"/>
      <c r="X43" s="324"/>
    </row>
    <row r="44" spans="2:24" x14ac:dyDescent="0.25">
      <c r="B44" s="272">
        <f>'Flex Select Prime Pricer'!A43-0.001</f>
        <v>11.124000000000001</v>
      </c>
      <c r="C44" s="273">
        <f>'Flex Select Prime Pricer'!H43</f>
        <v>107.04125000000001</v>
      </c>
      <c r="D44" s="273">
        <f>'Flex Select Prime Pricer'!I43</f>
        <v>106.90625</v>
      </c>
      <c r="E44" s="280"/>
      <c r="F44" s="345"/>
      <c r="G44" s="321" t="s">
        <v>148</v>
      </c>
      <c r="H44" s="344">
        <v>-0.125</v>
      </c>
      <c r="I44" s="344">
        <v>-0.125</v>
      </c>
      <c r="J44" s="344">
        <v>-0.125</v>
      </c>
      <c r="K44" s="273">
        <v>-0.25</v>
      </c>
      <c r="L44" s="273">
        <v>-0.25</v>
      </c>
      <c r="M44" s="273">
        <v>-0.5</v>
      </c>
      <c r="N44" s="318">
        <v>-0.625</v>
      </c>
      <c r="O44" s="325" t="s">
        <v>18</v>
      </c>
      <c r="P44" s="280"/>
      <c r="Q44" s="323" t="s">
        <v>45</v>
      </c>
      <c r="R44" s="323"/>
      <c r="S44" s="323"/>
      <c r="T44" s="323"/>
      <c r="U44" s="323"/>
      <c r="V44" s="323"/>
      <c r="W44" s="323"/>
      <c r="X44" s="324"/>
    </row>
    <row r="45" spans="2:24" x14ac:dyDescent="0.25">
      <c r="B45" s="346">
        <f>'Flex Select Prime Pricer'!A44-0.001</f>
        <v>11.249000000000001</v>
      </c>
      <c r="C45" s="347">
        <f>'Flex Select Prime Pricer'!H44</f>
        <v>107.19750000000001</v>
      </c>
      <c r="D45" s="347">
        <f>'Flex Select Prime Pricer'!I44</f>
        <v>107.0625</v>
      </c>
      <c r="E45" s="280"/>
      <c r="F45" s="345"/>
      <c r="G45" s="321" t="s">
        <v>149</v>
      </c>
      <c r="H45" s="273">
        <v>-0.25</v>
      </c>
      <c r="I45" s="273">
        <v>-0.25</v>
      </c>
      <c r="J45" s="273">
        <v>-0.25</v>
      </c>
      <c r="K45" s="273">
        <v>-0.375</v>
      </c>
      <c r="L45" s="273">
        <v>-0.5</v>
      </c>
      <c r="M45" s="273">
        <v>-0.625</v>
      </c>
      <c r="N45" s="273">
        <v>-1</v>
      </c>
      <c r="O45" s="325" t="s">
        <v>18</v>
      </c>
      <c r="P45" s="280"/>
      <c r="Q45" s="263" t="s">
        <v>150</v>
      </c>
      <c r="R45" s="263"/>
      <c r="S45" s="263"/>
      <c r="T45" s="263"/>
      <c r="U45" s="263"/>
      <c r="V45" s="263"/>
      <c r="W45" s="263"/>
      <c r="X45" s="348"/>
    </row>
    <row r="46" spans="2:24" ht="18" customHeight="1" x14ac:dyDescent="0.3">
      <c r="B46" s="349" t="s">
        <v>151</v>
      </c>
      <c r="C46" s="350"/>
      <c r="D46" s="351">
        <v>102</v>
      </c>
      <c r="E46" s="352">
        <v>98</v>
      </c>
      <c r="F46" s="345"/>
      <c r="G46" s="321" t="s">
        <v>152</v>
      </c>
      <c r="H46" s="273">
        <v>-0.5</v>
      </c>
      <c r="I46" s="273">
        <v>-0.5</v>
      </c>
      <c r="J46" s="273">
        <v>-0.5</v>
      </c>
      <c r="K46" s="273">
        <v>-0.5</v>
      </c>
      <c r="L46" s="273">
        <v>-0.5</v>
      </c>
      <c r="M46" s="273">
        <v>-0.375</v>
      </c>
      <c r="N46" s="273">
        <v>-1</v>
      </c>
      <c r="O46" s="325" t="s">
        <v>18</v>
      </c>
      <c r="P46" s="280"/>
      <c r="Q46" s="267"/>
      <c r="R46" s="269">
        <v>0.60000000000000009</v>
      </c>
      <c r="S46" s="269">
        <v>0.65000000000000013</v>
      </c>
      <c r="T46" s="269">
        <v>0.70000000000000018</v>
      </c>
      <c r="U46" s="269">
        <v>0.75000000000000022</v>
      </c>
      <c r="V46" s="269">
        <v>0.80000000000000027</v>
      </c>
      <c r="W46" s="269">
        <v>0.85</v>
      </c>
      <c r="X46" s="353">
        <v>0.9</v>
      </c>
    </row>
    <row r="47" spans="2:24" ht="18.600000000000001" customHeight="1" x14ac:dyDescent="0.25">
      <c r="B47" s="354"/>
      <c r="C47" s="355" t="s">
        <v>153</v>
      </c>
      <c r="D47" s="356" t="s">
        <v>154</v>
      </c>
      <c r="E47" s="356" t="s">
        <v>155</v>
      </c>
      <c r="F47" s="345"/>
      <c r="G47" s="321" t="s">
        <v>156</v>
      </c>
      <c r="H47" s="273">
        <v>-0.125</v>
      </c>
      <c r="I47" s="273">
        <v>-0.125</v>
      </c>
      <c r="J47" s="273">
        <v>-0.25</v>
      </c>
      <c r="K47" s="273">
        <v>-0.25</v>
      </c>
      <c r="L47" s="273">
        <v>-0.5</v>
      </c>
      <c r="M47" s="273">
        <v>-0.625</v>
      </c>
      <c r="N47" s="273">
        <v>-1</v>
      </c>
      <c r="O47" s="325" t="s">
        <v>18</v>
      </c>
      <c r="P47" s="280"/>
      <c r="Q47" s="357" t="s">
        <v>157</v>
      </c>
      <c r="R47" s="358">
        <v>-0.625</v>
      </c>
      <c r="S47" s="358">
        <v>-0.625</v>
      </c>
      <c r="T47" s="358">
        <v>-0.625</v>
      </c>
      <c r="U47" s="358">
        <v>-0.625</v>
      </c>
      <c r="V47" s="358">
        <v>-0.625</v>
      </c>
      <c r="W47" s="358">
        <v>-0.625</v>
      </c>
      <c r="X47" s="359">
        <v>-0.625</v>
      </c>
    </row>
    <row r="48" spans="2:24" ht="19.149999999999999" customHeight="1" x14ac:dyDescent="0.25">
      <c r="B48" s="360" t="s">
        <v>158</v>
      </c>
      <c r="C48" s="361" t="s">
        <v>159</v>
      </c>
      <c r="D48" s="362">
        <v>-1.75</v>
      </c>
      <c r="E48" s="301">
        <v>100.5</v>
      </c>
      <c r="F48" s="345"/>
      <c r="G48" s="321" t="s">
        <v>160</v>
      </c>
      <c r="H48" s="273">
        <v>-0.125</v>
      </c>
      <c r="I48" s="273">
        <v>-0.125</v>
      </c>
      <c r="J48" s="273">
        <v>-0.125</v>
      </c>
      <c r="K48" s="273">
        <v>-0.125</v>
      </c>
      <c r="L48" s="273">
        <v>-0.125</v>
      </c>
      <c r="M48" s="273">
        <v>-0.125</v>
      </c>
      <c r="N48" s="273">
        <v>-0.125</v>
      </c>
      <c r="O48" s="325" t="s">
        <v>18</v>
      </c>
      <c r="P48" s="280"/>
      <c r="Q48" s="357" t="s">
        <v>161</v>
      </c>
      <c r="R48" s="358">
        <v>-0.375</v>
      </c>
      <c r="S48" s="358">
        <v>-0.375</v>
      </c>
      <c r="T48" s="358">
        <v>-0.375</v>
      </c>
      <c r="U48" s="358">
        <v>-0.375</v>
      </c>
      <c r="V48" s="358">
        <v>-0.375</v>
      </c>
      <c r="W48" s="358">
        <v>-0.375</v>
      </c>
      <c r="X48" s="359">
        <v>-0.375</v>
      </c>
    </row>
    <row r="49" spans="2:31" ht="18.600000000000001" customHeight="1" x14ac:dyDescent="0.25">
      <c r="B49" s="360"/>
      <c r="C49" s="361">
        <v>12</v>
      </c>
      <c r="D49" s="362">
        <v>-1.25</v>
      </c>
      <c r="E49" s="301">
        <v>101.5</v>
      </c>
      <c r="F49" s="345"/>
      <c r="G49" s="321" t="s">
        <v>162</v>
      </c>
      <c r="H49" s="273">
        <v>-0.375</v>
      </c>
      <c r="I49" s="273">
        <v>-0.375</v>
      </c>
      <c r="J49" s="273">
        <v>-0.375</v>
      </c>
      <c r="K49" s="273">
        <v>-0.375</v>
      </c>
      <c r="L49" s="273">
        <v>-0.375</v>
      </c>
      <c r="M49" s="273">
        <v>-0.5</v>
      </c>
      <c r="N49" s="273">
        <v>-0.5</v>
      </c>
      <c r="O49" s="325" t="s">
        <v>18</v>
      </c>
      <c r="P49" s="280"/>
      <c r="Q49" s="357" t="s">
        <v>163</v>
      </c>
      <c r="R49" s="358">
        <v>-0.375</v>
      </c>
      <c r="S49" s="358">
        <v>-0.375</v>
      </c>
      <c r="T49" s="358">
        <v>-0.375</v>
      </c>
      <c r="U49" s="358">
        <v>-0.375</v>
      </c>
      <c r="V49" s="358">
        <v>-0.375</v>
      </c>
      <c r="W49" s="358">
        <v>-0.375</v>
      </c>
      <c r="X49" s="359">
        <v>-0.375</v>
      </c>
    </row>
    <row r="50" spans="2:31" ht="16.899999999999999" customHeight="1" x14ac:dyDescent="0.25">
      <c r="B50" s="360"/>
      <c r="C50" s="361">
        <v>24</v>
      </c>
      <c r="D50" s="362">
        <v>-0.5</v>
      </c>
      <c r="E50" s="301">
        <v>102</v>
      </c>
      <c r="F50" s="345"/>
      <c r="G50" s="321" t="s">
        <v>164</v>
      </c>
      <c r="H50" s="273">
        <v>-3.625</v>
      </c>
      <c r="I50" s="273">
        <v>-3.625</v>
      </c>
      <c r="J50" s="273">
        <v>-3.625</v>
      </c>
      <c r="K50" s="273">
        <v>-3.625</v>
      </c>
      <c r="L50" s="273">
        <v>-3.875</v>
      </c>
      <c r="M50" s="325" t="s">
        <v>18</v>
      </c>
      <c r="N50" s="325" t="s">
        <v>18</v>
      </c>
      <c r="O50" s="325" t="s">
        <v>18</v>
      </c>
      <c r="P50" s="280"/>
      <c r="Q50" s="357" t="s">
        <v>165</v>
      </c>
      <c r="R50" s="358">
        <v>-0.625</v>
      </c>
      <c r="S50" s="358">
        <v>-0.625</v>
      </c>
      <c r="T50" s="358">
        <v>-0.625</v>
      </c>
      <c r="U50" s="358">
        <v>-0.625</v>
      </c>
      <c r="V50" s="358">
        <v>-0.625</v>
      </c>
      <c r="W50" s="358">
        <v>-0.625</v>
      </c>
      <c r="X50" s="359">
        <v>-0.625</v>
      </c>
      <c r="Y50" s="363"/>
      <c r="Z50" s="364"/>
      <c r="AA50" s="364"/>
      <c r="AB50" s="364"/>
      <c r="AC50" s="364"/>
    </row>
    <row r="51" spans="2:31" x14ac:dyDescent="0.25">
      <c r="B51" s="360"/>
      <c r="C51" s="361">
        <v>36</v>
      </c>
      <c r="D51" s="362">
        <v>0</v>
      </c>
      <c r="E51" s="301">
        <v>103</v>
      </c>
      <c r="F51" s="345"/>
      <c r="G51" s="321" t="s">
        <v>166</v>
      </c>
      <c r="H51" s="273">
        <v>-2.25</v>
      </c>
      <c r="I51" s="273">
        <v>-2.25</v>
      </c>
      <c r="J51" s="273">
        <v>-2.5</v>
      </c>
      <c r="K51" s="273">
        <v>-2.75</v>
      </c>
      <c r="L51" s="273">
        <v>-3</v>
      </c>
      <c r="M51" s="325" t="s">
        <v>18</v>
      </c>
      <c r="N51" s="325" t="s">
        <v>18</v>
      </c>
      <c r="O51" s="325" t="s">
        <v>18</v>
      </c>
      <c r="P51" s="280"/>
      <c r="Q51" s="357" t="s">
        <v>167</v>
      </c>
      <c r="R51" s="358">
        <v>-0.25</v>
      </c>
      <c r="S51" s="358">
        <v>-0.25</v>
      </c>
      <c r="T51" s="358">
        <v>-0.375</v>
      </c>
      <c r="U51" s="358">
        <v>-0.625</v>
      </c>
      <c r="V51" s="358">
        <v>-0.625</v>
      </c>
      <c r="W51" s="358">
        <v>-0.625</v>
      </c>
      <c r="X51" s="359">
        <v>-0.625</v>
      </c>
      <c r="Y51" s="363"/>
      <c r="Z51" s="364"/>
      <c r="AA51" s="364"/>
      <c r="AB51" s="364"/>
      <c r="AC51" s="364"/>
      <c r="AD51" s="363"/>
      <c r="AE51" s="363"/>
    </row>
    <row r="52" spans="2:31" x14ac:dyDescent="0.25">
      <c r="B52" s="360"/>
      <c r="C52" s="361">
        <v>48</v>
      </c>
      <c r="D52" s="362">
        <v>0.25</v>
      </c>
      <c r="E52" s="301">
        <v>103</v>
      </c>
      <c r="F52" s="345"/>
      <c r="G52" s="321" t="s">
        <v>168</v>
      </c>
      <c r="H52" s="273">
        <v>-2.5</v>
      </c>
      <c r="I52" s="273">
        <v>-2.5</v>
      </c>
      <c r="J52" s="273">
        <v>-2.75</v>
      </c>
      <c r="K52" s="273">
        <v>-3</v>
      </c>
      <c r="L52" s="273">
        <v>-3.25</v>
      </c>
      <c r="M52" s="325" t="s">
        <v>18</v>
      </c>
      <c r="N52" s="325" t="s">
        <v>18</v>
      </c>
      <c r="O52" s="325" t="s">
        <v>18</v>
      </c>
      <c r="P52" s="280"/>
      <c r="Q52" s="357" t="s">
        <v>169</v>
      </c>
      <c r="R52" s="358">
        <v>-0.625</v>
      </c>
      <c r="S52" s="358">
        <v>-0.625</v>
      </c>
      <c r="T52" s="358">
        <v>-0.625</v>
      </c>
      <c r="U52" s="358">
        <v>-0.625</v>
      </c>
      <c r="V52" s="358">
        <v>-0.625</v>
      </c>
      <c r="W52" s="365" t="s">
        <v>18</v>
      </c>
      <c r="X52" s="366" t="s">
        <v>18</v>
      </c>
      <c r="Y52" s="363"/>
      <c r="Z52" s="364"/>
      <c r="AA52" s="364"/>
      <c r="AB52" s="367"/>
      <c r="AC52" s="367"/>
      <c r="AD52" s="367"/>
      <c r="AE52" s="367"/>
    </row>
    <row r="53" spans="2:31" x14ac:dyDescent="0.25">
      <c r="B53" s="360"/>
      <c r="C53" s="361">
        <v>60</v>
      </c>
      <c r="D53" s="362">
        <v>0.5</v>
      </c>
      <c r="E53" s="301">
        <v>103</v>
      </c>
      <c r="F53" s="345"/>
      <c r="G53" s="321" t="s">
        <v>170</v>
      </c>
      <c r="H53" s="273">
        <v>-2.875</v>
      </c>
      <c r="I53" s="273">
        <v>-2.875</v>
      </c>
      <c r="J53" s="273">
        <v>-2.875</v>
      </c>
      <c r="K53" s="273">
        <v>-3</v>
      </c>
      <c r="L53" s="273">
        <v>-3.25</v>
      </c>
      <c r="M53" s="273">
        <v>-3.5</v>
      </c>
      <c r="N53" s="325" t="s">
        <v>18</v>
      </c>
      <c r="O53" s="325" t="s">
        <v>18</v>
      </c>
      <c r="P53" s="280"/>
      <c r="Q53" s="357" t="s">
        <v>171</v>
      </c>
      <c r="R53" s="358">
        <v>-0.875</v>
      </c>
      <c r="S53" s="358">
        <v>-0.875</v>
      </c>
      <c r="T53" s="358">
        <v>-0.875</v>
      </c>
      <c r="U53" s="365" t="s">
        <v>18</v>
      </c>
      <c r="V53" s="368" t="s">
        <v>18</v>
      </c>
      <c r="W53" s="368" t="s">
        <v>18</v>
      </c>
      <c r="X53" s="366" t="s">
        <v>18</v>
      </c>
      <c r="Y53" s="363"/>
      <c r="Z53" s="364"/>
      <c r="AA53" s="364"/>
      <c r="AB53" s="364"/>
      <c r="AC53" s="364"/>
      <c r="AD53" s="364"/>
      <c r="AE53" s="364"/>
    </row>
    <row r="54" spans="2:31" x14ac:dyDescent="0.25">
      <c r="B54" s="360"/>
      <c r="C54" s="361" t="s">
        <v>172</v>
      </c>
      <c r="D54" s="362">
        <v>-1</v>
      </c>
      <c r="E54" s="301">
        <v>103</v>
      </c>
      <c r="F54" s="345"/>
      <c r="G54" s="321" t="s">
        <v>173</v>
      </c>
      <c r="H54" s="273">
        <v>-0.25</v>
      </c>
      <c r="I54" s="273">
        <v>-0.25</v>
      </c>
      <c r="J54" s="273">
        <v>-0.25</v>
      </c>
      <c r="K54" s="273">
        <v>-0.25</v>
      </c>
      <c r="L54" s="273">
        <v>-0.25</v>
      </c>
      <c r="M54" s="273">
        <v>-0.25</v>
      </c>
      <c r="N54" s="325" t="s">
        <v>18</v>
      </c>
      <c r="O54" s="325" t="s">
        <v>18</v>
      </c>
      <c r="P54" s="280"/>
      <c r="Q54" s="357" t="s">
        <v>174</v>
      </c>
      <c r="R54" s="358">
        <v>-1.125</v>
      </c>
      <c r="S54" s="365" t="s">
        <v>18</v>
      </c>
      <c r="T54" s="368" t="s">
        <v>18</v>
      </c>
      <c r="U54" s="368" t="s">
        <v>18</v>
      </c>
      <c r="V54" s="368" t="s">
        <v>18</v>
      </c>
      <c r="W54" s="368" t="s">
        <v>18</v>
      </c>
      <c r="X54" s="366" t="s">
        <v>18</v>
      </c>
    </row>
    <row r="55" spans="2:31" x14ac:dyDescent="0.25">
      <c r="B55" s="369" t="s">
        <v>175</v>
      </c>
      <c r="C55" s="370"/>
      <c r="D55" s="370"/>
      <c r="E55" s="267" t="s">
        <v>176</v>
      </c>
      <c r="F55" s="345"/>
      <c r="G55" s="321" t="s">
        <v>177</v>
      </c>
      <c r="H55" s="371">
        <v>-0.5</v>
      </c>
      <c r="I55" s="371">
        <v>-0.5</v>
      </c>
      <c r="J55" s="371">
        <v>-0.5</v>
      </c>
      <c r="K55" s="371">
        <v>-0.5</v>
      </c>
      <c r="L55" s="372">
        <v>-0.625</v>
      </c>
      <c r="M55" s="372">
        <v>-0.75</v>
      </c>
      <c r="N55" s="372">
        <v>-0.75</v>
      </c>
      <c r="O55" s="325" t="s">
        <v>18</v>
      </c>
      <c r="P55" s="280"/>
      <c r="Q55" s="361" t="s">
        <v>178</v>
      </c>
      <c r="R55" s="358">
        <v>-0.25</v>
      </c>
      <c r="S55" s="358">
        <v>-0.25</v>
      </c>
      <c r="T55" s="358">
        <v>-0.25</v>
      </c>
      <c r="U55" s="358">
        <v>-0.25</v>
      </c>
      <c r="V55" s="358">
        <v>-0.5</v>
      </c>
      <c r="W55" s="358">
        <v>-0.5</v>
      </c>
      <c r="X55" s="359">
        <v>-0.5</v>
      </c>
    </row>
    <row r="56" spans="2:31" ht="15" customHeight="1" x14ac:dyDescent="0.25">
      <c r="B56" s="373" t="s">
        <v>179</v>
      </c>
      <c r="C56" s="374" t="s">
        <v>180</v>
      </c>
      <c r="D56" s="375" t="s">
        <v>181</v>
      </c>
      <c r="E56" s="361">
        <f>'Flex Select Prime Pricer'!$B$3</f>
        <v>5.34</v>
      </c>
      <c r="F56" s="345"/>
      <c r="G56" s="321" t="s">
        <v>182</v>
      </c>
      <c r="H56" s="371">
        <v>-1</v>
      </c>
      <c r="I56" s="371">
        <v>-1</v>
      </c>
      <c r="J56" s="371">
        <v>-1</v>
      </c>
      <c r="K56" s="371">
        <v>-1</v>
      </c>
      <c r="L56" s="372">
        <v>-1.125</v>
      </c>
      <c r="M56" s="372">
        <v>-1.25</v>
      </c>
      <c r="N56" s="372">
        <v>-1.25</v>
      </c>
      <c r="O56" s="325" t="s">
        <v>18</v>
      </c>
      <c r="P56" s="280"/>
      <c r="Q56" s="361" t="s">
        <v>183</v>
      </c>
      <c r="R56" s="358">
        <v>-0.625</v>
      </c>
      <c r="S56" s="358">
        <v>-0.625</v>
      </c>
      <c r="T56" s="358">
        <v>-0.625</v>
      </c>
      <c r="U56" s="358">
        <v>-0.625</v>
      </c>
      <c r="V56" s="358">
        <v>-0.625</v>
      </c>
      <c r="W56" s="358">
        <v>-0.625</v>
      </c>
      <c r="X56" s="376" t="s">
        <v>18</v>
      </c>
    </row>
    <row r="57" spans="2:31" ht="15" customHeight="1" x14ac:dyDescent="0.25">
      <c r="B57" s="377" t="s">
        <v>184</v>
      </c>
      <c r="C57" s="378"/>
      <c r="D57" s="378"/>
      <c r="E57" s="378"/>
      <c r="F57" s="345"/>
      <c r="G57" s="379" t="s">
        <v>78</v>
      </c>
      <c r="H57" s="273">
        <v>-0.25</v>
      </c>
      <c r="I57" s="273">
        <v>-0.25</v>
      </c>
      <c r="J57" s="273">
        <v>-0.25</v>
      </c>
      <c r="K57" s="273">
        <v>-0.25</v>
      </c>
      <c r="L57" s="273">
        <v>-0.25</v>
      </c>
      <c r="M57" s="273">
        <v>-0.25</v>
      </c>
      <c r="N57" s="273">
        <v>-0.25</v>
      </c>
      <c r="O57" s="273">
        <v>-0.25</v>
      </c>
      <c r="P57" s="280"/>
      <c r="Q57" s="380" t="s">
        <v>185</v>
      </c>
      <c r="R57" s="381">
        <v>-0.375</v>
      </c>
      <c r="S57" s="381">
        <v>-0.375</v>
      </c>
      <c r="T57" s="381">
        <v>-0.375</v>
      </c>
      <c r="U57" s="381">
        <v>-0.375</v>
      </c>
      <c r="V57" s="381">
        <v>-0.375</v>
      </c>
      <c r="W57" s="381">
        <v>-0.375</v>
      </c>
      <c r="X57" s="382" t="s">
        <v>18</v>
      </c>
    </row>
    <row r="58" spans="2:31" ht="15" customHeight="1" x14ac:dyDescent="0.25">
      <c r="B58" s="383"/>
      <c r="C58" s="384"/>
      <c r="D58" s="385"/>
      <c r="E58" s="386"/>
      <c r="F58" s="387"/>
      <c r="G58" s="379" t="s">
        <v>186</v>
      </c>
      <c r="H58" s="273">
        <v>0</v>
      </c>
      <c r="I58" s="273">
        <v>0</v>
      </c>
      <c r="J58" s="273">
        <v>0</v>
      </c>
      <c r="K58" s="273">
        <v>0</v>
      </c>
      <c r="L58" s="273">
        <v>0</v>
      </c>
      <c r="M58" s="273">
        <v>0</v>
      </c>
      <c r="N58" s="273">
        <v>-0.25</v>
      </c>
      <c r="O58" s="273">
        <v>-0.25</v>
      </c>
      <c r="P58" s="280"/>
      <c r="Q58" s="388"/>
      <c r="R58" s="389"/>
      <c r="S58" s="389"/>
      <c r="T58" s="389"/>
      <c r="U58" s="389"/>
      <c r="V58" s="389"/>
      <c r="W58" s="389"/>
      <c r="X58" s="390"/>
    </row>
    <row r="59" spans="2:31" x14ac:dyDescent="0.25">
      <c r="B59" s="391"/>
      <c r="C59" s="251"/>
      <c r="D59" s="251"/>
      <c r="E59" s="392"/>
      <c r="F59" s="393" t="s">
        <v>187</v>
      </c>
      <c r="G59" s="394" t="s">
        <v>188</v>
      </c>
      <c r="H59" s="273">
        <v>-1.5</v>
      </c>
      <c r="I59" s="273">
        <v>-1.5</v>
      </c>
      <c r="J59" s="273">
        <v>-1.5</v>
      </c>
      <c r="K59" s="273">
        <v>-1.5</v>
      </c>
      <c r="L59" s="273">
        <v>-1.75</v>
      </c>
      <c r="M59" s="273">
        <v>-1.75</v>
      </c>
      <c r="N59" s="325" t="s">
        <v>18</v>
      </c>
      <c r="O59" s="325" t="s">
        <v>18</v>
      </c>
      <c r="P59" s="280"/>
      <c r="Q59" s="388"/>
      <c r="R59" s="389"/>
      <c r="S59" s="389"/>
      <c r="T59" s="389"/>
      <c r="U59" s="389"/>
      <c r="V59" s="389"/>
      <c r="W59" s="389"/>
      <c r="X59" s="390"/>
    </row>
    <row r="60" spans="2:31" x14ac:dyDescent="0.25">
      <c r="B60" s="395"/>
      <c r="C60" s="396"/>
      <c r="D60" s="396"/>
      <c r="E60" s="386"/>
      <c r="F60" s="397"/>
      <c r="G60" s="398"/>
      <c r="H60" s="398" t="s">
        <v>18</v>
      </c>
      <c r="I60" s="398" t="s">
        <v>18</v>
      </c>
      <c r="J60" s="398" t="s">
        <v>18</v>
      </c>
      <c r="K60" s="398" t="s">
        <v>18</v>
      </c>
      <c r="L60" s="398" t="s">
        <v>18</v>
      </c>
      <c r="M60" s="398" t="s">
        <v>18</v>
      </c>
      <c r="N60" s="398" t="s">
        <v>18</v>
      </c>
      <c r="O60" s="398" t="s">
        <v>18</v>
      </c>
      <c r="P60" s="280"/>
      <c r="Q60" s="388"/>
      <c r="R60" s="389"/>
      <c r="S60" s="389"/>
      <c r="T60" s="389"/>
      <c r="U60" s="389"/>
      <c r="V60" s="389"/>
      <c r="W60" s="389"/>
      <c r="X60" s="390"/>
    </row>
    <row r="61" spans="2:31" ht="16.5" thickBot="1" x14ac:dyDescent="0.3">
      <c r="B61" s="399"/>
      <c r="C61" s="400"/>
      <c r="D61" s="400"/>
      <c r="E61" s="401"/>
      <c r="F61" s="402" t="s">
        <v>189</v>
      </c>
      <c r="G61" s="402"/>
      <c r="H61" s="403"/>
      <c r="I61" s="402" t="s">
        <v>190</v>
      </c>
      <c r="J61" s="402"/>
      <c r="K61" s="402"/>
      <c r="L61" s="402"/>
      <c r="M61" s="402"/>
      <c r="N61" s="404" t="s">
        <v>191</v>
      </c>
      <c r="O61" s="405"/>
      <c r="P61" s="406"/>
      <c r="Q61" s="406"/>
      <c r="R61" s="406"/>
      <c r="S61" s="406"/>
      <c r="T61" s="406"/>
      <c r="U61" s="406"/>
      <c r="V61" s="406"/>
      <c r="W61" s="406"/>
      <c r="X61" s="407"/>
    </row>
    <row r="63" spans="2:31" x14ac:dyDescent="0.25">
      <c r="G63" s="408"/>
      <c r="H63" s="409"/>
      <c r="I63" s="409"/>
      <c r="J63" s="409"/>
      <c r="K63" s="409"/>
      <c r="L63" s="409"/>
      <c r="M63" s="409"/>
    </row>
  </sheetData>
  <mergeCells count="76">
    <mergeCell ref="Q59:X59"/>
    <mergeCell ref="Q60:X60"/>
    <mergeCell ref="F61:G61"/>
    <mergeCell ref="I61:M61"/>
    <mergeCell ref="AD52:AE52"/>
    <mergeCell ref="Z53:AA53"/>
    <mergeCell ref="AB53:AC53"/>
    <mergeCell ref="AD53:AE53"/>
    <mergeCell ref="B55:D55"/>
    <mergeCell ref="B57:E57"/>
    <mergeCell ref="B46:C46"/>
    <mergeCell ref="B48:B54"/>
    <mergeCell ref="Z50:AA50"/>
    <mergeCell ref="AB50:AC50"/>
    <mergeCell ref="Z51:AA51"/>
    <mergeCell ref="AB51:AC51"/>
    <mergeCell ref="Z52:AA52"/>
    <mergeCell ref="AB52:AC52"/>
    <mergeCell ref="F38:F40"/>
    <mergeCell ref="F41:F58"/>
    <mergeCell ref="Q41:X41"/>
    <mergeCell ref="Q42:X42"/>
    <mergeCell ref="Q43:X43"/>
    <mergeCell ref="Q44:X44"/>
    <mergeCell ref="Q45:X45"/>
    <mergeCell ref="Q58:X58"/>
    <mergeCell ref="F29:F37"/>
    <mergeCell ref="Q29:X29"/>
    <mergeCell ref="Q30:X30"/>
    <mergeCell ref="Q31:X31"/>
    <mergeCell ref="Q32:X32"/>
    <mergeCell ref="Q33:X33"/>
    <mergeCell ref="Q34:X34"/>
    <mergeCell ref="Q35:X35"/>
    <mergeCell ref="Q36:X36"/>
    <mergeCell ref="Q37:X37"/>
    <mergeCell ref="F23:O23"/>
    <mergeCell ref="Q23:X23"/>
    <mergeCell ref="Q24:X24"/>
    <mergeCell ref="F25:F28"/>
    <mergeCell ref="Q25:X25"/>
    <mergeCell ref="Q26:X26"/>
    <mergeCell ref="Q27:X27"/>
    <mergeCell ref="Q28:X28"/>
    <mergeCell ref="Q20:S20"/>
    <mergeCell ref="T20:X20"/>
    <mergeCell ref="Q21:S21"/>
    <mergeCell ref="T21:X21"/>
    <mergeCell ref="Q22:S22"/>
    <mergeCell ref="T22:X22"/>
    <mergeCell ref="F14:F20"/>
    <mergeCell ref="Q14:X14"/>
    <mergeCell ref="Q15:X15"/>
    <mergeCell ref="Q16:S16"/>
    <mergeCell ref="T16:X16"/>
    <mergeCell ref="Q17:S17"/>
    <mergeCell ref="T17:X17"/>
    <mergeCell ref="Q18:S18"/>
    <mergeCell ref="T18:X18"/>
    <mergeCell ref="Q19:X19"/>
    <mergeCell ref="Q6:X6"/>
    <mergeCell ref="F7:F13"/>
    <mergeCell ref="Q7:S7"/>
    <mergeCell ref="T7:X7"/>
    <mergeCell ref="Q8:X8"/>
    <mergeCell ref="Q9:X9"/>
    <mergeCell ref="Q10:X10"/>
    <mergeCell ref="Q11:X11"/>
    <mergeCell ref="Q12:X12"/>
    <mergeCell ref="Q13:X13"/>
    <mergeCell ref="B2:D3"/>
    <mergeCell ref="F2:O3"/>
    <mergeCell ref="F4:P4"/>
    <mergeCell ref="B5:D5"/>
    <mergeCell ref="F5:O5"/>
    <mergeCell ref="Q5:U5"/>
  </mergeCells>
  <pageMargins left="0.25" right="0.25" top="0.75" bottom="0.75" header="0.3" footer="0.3"/>
  <pageSetup scale="5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A5F2B3-8B5E-40FC-B0F6-872520B9A1EF}">
  <sheetPr published="0" codeName="Sheet4">
    <tabColor rgb="FF00B0F0"/>
  </sheetPr>
  <dimension ref="A1:S44"/>
  <sheetViews>
    <sheetView workbookViewId="0">
      <selection activeCell="E6" sqref="E6:F44"/>
    </sheetView>
  </sheetViews>
  <sheetFormatPr defaultRowHeight="15" x14ac:dyDescent="0.25"/>
  <cols>
    <col min="1" max="1" width="10" bestFit="1" customWidth="1"/>
    <col min="2" max="2" width="19.42578125" bestFit="1" customWidth="1"/>
    <col min="3" max="3" width="13.7109375" bestFit="1" customWidth="1"/>
    <col min="4" max="4" width="1.7109375" customWidth="1"/>
    <col min="5" max="5" width="9.42578125" bestFit="1" customWidth="1"/>
    <col min="6" max="6" width="13.7109375" bestFit="1" customWidth="1"/>
    <col min="7" max="7" width="1.7109375" customWidth="1"/>
    <col min="8" max="8" width="9.42578125" bestFit="1" customWidth="1"/>
    <col min="9" max="9" width="13.7109375" bestFit="1" customWidth="1"/>
    <col min="10" max="10" width="10.42578125" bestFit="1" customWidth="1"/>
    <col min="11" max="11" width="1.7109375" customWidth="1"/>
    <col min="12" max="12" width="9.42578125" bestFit="1" customWidth="1"/>
    <col min="13" max="13" width="13.7109375" bestFit="1" customWidth="1"/>
  </cols>
  <sheetData>
    <row r="1" spans="1:19" x14ac:dyDescent="0.25">
      <c r="A1" s="202"/>
      <c r="B1" t="s">
        <v>87</v>
      </c>
      <c r="M1" s="203"/>
    </row>
    <row r="3" spans="1:19" ht="15.75" thickBot="1" x14ac:dyDescent="0.3">
      <c r="A3" t="s">
        <v>176</v>
      </c>
      <c r="B3">
        <f>Control!$B$3</f>
        <v>5.34</v>
      </c>
    </row>
    <row r="4" spans="1:19" ht="15.75" thickBot="1" x14ac:dyDescent="0.3">
      <c r="A4" s="204"/>
      <c r="B4" s="205" t="s">
        <v>88</v>
      </c>
      <c r="C4" s="206"/>
      <c r="D4" s="208"/>
      <c r="E4" s="205" t="s">
        <v>89</v>
      </c>
      <c r="F4" s="207"/>
      <c r="G4" s="208"/>
      <c r="H4" s="205" t="s">
        <v>90</v>
      </c>
      <c r="I4" s="206"/>
      <c r="J4" s="207"/>
      <c r="L4" s="205" t="s">
        <v>92</v>
      </c>
      <c r="M4" s="207"/>
      <c r="P4" s="209"/>
      <c r="Q4" s="209"/>
      <c r="R4" s="209"/>
      <c r="S4" s="209"/>
    </row>
    <row r="5" spans="1:19" ht="18" thickBot="1" x14ac:dyDescent="0.3">
      <c r="A5" s="410" t="s">
        <v>4</v>
      </c>
      <c r="B5" s="210" t="s">
        <v>98</v>
      </c>
      <c r="C5" s="212" t="s">
        <v>99</v>
      </c>
      <c r="E5" s="213" t="s">
        <v>98</v>
      </c>
      <c r="F5" s="215" t="s">
        <v>99</v>
      </c>
      <c r="H5" s="210" t="s">
        <v>98</v>
      </c>
      <c r="I5" s="212" t="s">
        <v>99</v>
      </c>
      <c r="J5" s="212" t="s">
        <v>192</v>
      </c>
      <c r="L5" s="210" t="s">
        <v>98</v>
      </c>
      <c r="M5" s="212" t="s">
        <v>99</v>
      </c>
      <c r="P5" s="216"/>
      <c r="Q5" s="216"/>
      <c r="R5" s="216"/>
      <c r="S5" s="216"/>
    </row>
    <row r="6" spans="1:19" ht="15.75" x14ac:dyDescent="0.25">
      <c r="A6" s="411">
        <v>6.5</v>
      </c>
      <c r="B6" s="218">
        <v>97.385000000000005</v>
      </c>
      <c r="C6" s="220">
        <v>97.25</v>
      </c>
      <c r="E6" s="412"/>
      <c r="F6" s="412"/>
      <c r="H6" s="222">
        <f t="shared" ref="H6:I21" si="0">E6+B6</f>
        <v>97.385000000000005</v>
      </c>
      <c r="I6" s="223">
        <f t="shared" si="0"/>
        <v>97.25</v>
      </c>
      <c r="J6" s="224">
        <f>I6-H6</f>
        <v>-0.13500000000000512</v>
      </c>
      <c r="L6" s="225"/>
      <c r="M6" s="413"/>
    </row>
    <row r="7" spans="1:19" ht="15.75" x14ac:dyDescent="0.25">
      <c r="A7" s="411">
        <v>6.625</v>
      </c>
      <c r="B7" s="218">
        <v>98.01</v>
      </c>
      <c r="C7" s="220">
        <v>97.875</v>
      </c>
      <c r="E7" s="412"/>
      <c r="F7" s="412"/>
      <c r="H7" s="222">
        <f t="shared" si="0"/>
        <v>98.01</v>
      </c>
      <c r="I7" s="223">
        <f t="shared" si="0"/>
        <v>97.875</v>
      </c>
      <c r="J7" s="224">
        <f t="shared" ref="J7:J44" si="1">I7-H7</f>
        <v>-0.13500000000000512</v>
      </c>
      <c r="L7" s="222">
        <f>H7-H6</f>
        <v>0.625</v>
      </c>
      <c r="M7" s="224">
        <f>I7-I6</f>
        <v>0.625</v>
      </c>
    </row>
    <row r="8" spans="1:19" ht="15.75" x14ac:dyDescent="0.25">
      <c r="A8" s="411">
        <v>6.75</v>
      </c>
      <c r="B8" s="218">
        <v>98.635000000000005</v>
      </c>
      <c r="C8" s="220">
        <v>98.5</v>
      </c>
      <c r="E8" s="412"/>
      <c r="F8" s="412"/>
      <c r="H8" s="222">
        <f t="shared" si="0"/>
        <v>98.635000000000005</v>
      </c>
      <c r="I8" s="223">
        <f t="shared" si="0"/>
        <v>98.5</v>
      </c>
      <c r="J8" s="224">
        <f t="shared" si="1"/>
        <v>-0.13500000000000512</v>
      </c>
      <c r="L8" s="222">
        <f t="shared" ref="L8:M44" si="2">H8-H7</f>
        <v>0.625</v>
      </c>
      <c r="M8" s="224">
        <f t="shared" si="2"/>
        <v>0.625</v>
      </c>
    </row>
    <row r="9" spans="1:19" ht="15.75" x14ac:dyDescent="0.25">
      <c r="A9" s="411">
        <v>6.875</v>
      </c>
      <c r="B9" s="218">
        <v>99.26</v>
      </c>
      <c r="C9" s="220">
        <v>99.125</v>
      </c>
      <c r="E9" s="412"/>
      <c r="F9" s="412"/>
      <c r="H9" s="222">
        <f t="shared" si="0"/>
        <v>99.26</v>
      </c>
      <c r="I9" s="223">
        <f t="shared" si="0"/>
        <v>99.125</v>
      </c>
      <c r="J9" s="224">
        <f t="shared" si="1"/>
        <v>-0.13500000000000512</v>
      </c>
      <c r="L9" s="222">
        <f t="shared" si="2"/>
        <v>0.625</v>
      </c>
      <c r="M9" s="224">
        <f t="shared" si="2"/>
        <v>0.625</v>
      </c>
    </row>
    <row r="10" spans="1:19" ht="15.75" x14ac:dyDescent="0.25">
      <c r="A10" s="411">
        <v>7</v>
      </c>
      <c r="B10" s="218">
        <v>99.885000000000005</v>
      </c>
      <c r="C10" s="220">
        <v>99.75</v>
      </c>
      <c r="E10" s="412"/>
      <c r="F10" s="412"/>
      <c r="H10" s="222">
        <f t="shared" si="0"/>
        <v>99.885000000000005</v>
      </c>
      <c r="I10" s="223">
        <f t="shared" si="0"/>
        <v>99.75</v>
      </c>
      <c r="J10" s="224">
        <f t="shared" si="1"/>
        <v>-0.13500000000000512</v>
      </c>
      <c r="L10" s="222">
        <f t="shared" si="2"/>
        <v>0.625</v>
      </c>
      <c r="M10" s="224">
        <f t="shared" si="2"/>
        <v>0.625</v>
      </c>
    </row>
    <row r="11" spans="1:19" ht="15.75" x14ac:dyDescent="0.25">
      <c r="A11" s="411">
        <v>7.125</v>
      </c>
      <c r="B11" s="218">
        <v>100.38500000000001</v>
      </c>
      <c r="C11" s="220">
        <v>100.25</v>
      </c>
      <c r="E11" s="412"/>
      <c r="F11" s="412"/>
      <c r="H11" s="222">
        <f t="shared" si="0"/>
        <v>100.38500000000001</v>
      </c>
      <c r="I11" s="223">
        <f t="shared" si="0"/>
        <v>100.25</v>
      </c>
      <c r="J11" s="224">
        <f t="shared" si="1"/>
        <v>-0.13500000000000512</v>
      </c>
      <c r="L11" s="222">
        <f t="shared" si="2"/>
        <v>0.5</v>
      </c>
      <c r="M11" s="224">
        <f t="shared" si="2"/>
        <v>0.5</v>
      </c>
    </row>
    <row r="12" spans="1:19" ht="15.75" x14ac:dyDescent="0.25">
      <c r="A12" s="411">
        <v>7.25</v>
      </c>
      <c r="B12" s="218">
        <v>100.76</v>
      </c>
      <c r="C12" s="220">
        <v>100.625</v>
      </c>
      <c r="E12" s="412"/>
      <c r="F12" s="412"/>
      <c r="H12" s="222">
        <f t="shared" si="0"/>
        <v>100.76</v>
      </c>
      <c r="I12" s="223">
        <f t="shared" si="0"/>
        <v>100.625</v>
      </c>
      <c r="J12" s="224">
        <f t="shared" si="1"/>
        <v>-0.13500000000000512</v>
      </c>
      <c r="L12" s="222">
        <f t="shared" si="2"/>
        <v>0.375</v>
      </c>
      <c r="M12" s="224">
        <f t="shared" si="2"/>
        <v>0.375</v>
      </c>
    </row>
    <row r="13" spans="1:19" ht="15.75" x14ac:dyDescent="0.25">
      <c r="A13" s="411">
        <v>7.375</v>
      </c>
      <c r="B13" s="218">
        <v>101.13500000000001</v>
      </c>
      <c r="C13" s="220">
        <v>101</v>
      </c>
      <c r="E13" s="412"/>
      <c r="F13" s="412"/>
      <c r="H13" s="222">
        <f t="shared" si="0"/>
        <v>101.13500000000001</v>
      </c>
      <c r="I13" s="223">
        <f t="shared" si="0"/>
        <v>101</v>
      </c>
      <c r="J13" s="224">
        <f t="shared" si="1"/>
        <v>-0.13500000000000512</v>
      </c>
      <c r="L13" s="222">
        <f t="shared" si="2"/>
        <v>0.375</v>
      </c>
      <c r="M13" s="224">
        <f t="shared" si="2"/>
        <v>0.375</v>
      </c>
    </row>
    <row r="14" spans="1:19" ht="15.75" x14ac:dyDescent="0.25">
      <c r="A14" s="411">
        <v>7.5</v>
      </c>
      <c r="B14" s="218">
        <v>101.38500000000001</v>
      </c>
      <c r="C14" s="220">
        <v>101.25</v>
      </c>
      <c r="E14" s="412"/>
      <c r="F14" s="412"/>
      <c r="H14" s="222">
        <f t="shared" si="0"/>
        <v>101.38500000000001</v>
      </c>
      <c r="I14" s="223">
        <f t="shared" si="0"/>
        <v>101.25</v>
      </c>
      <c r="J14" s="224">
        <f t="shared" si="1"/>
        <v>-0.13500000000000512</v>
      </c>
      <c r="L14" s="222">
        <f t="shared" si="2"/>
        <v>0.25</v>
      </c>
      <c r="M14" s="224">
        <f t="shared" si="2"/>
        <v>0.25</v>
      </c>
    </row>
    <row r="15" spans="1:19" ht="15.75" x14ac:dyDescent="0.25">
      <c r="A15" s="411">
        <v>7.625</v>
      </c>
      <c r="B15" s="218">
        <v>101.63500000000001</v>
      </c>
      <c r="C15" s="220">
        <v>101.5</v>
      </c>
      <c r="E15" s="412"/>
      <c r="F15" s="412"/>
      <c r="H15" s="222">
        <f t="shared" si="0"/>
        <v>101.63500000000001</v>
      </c>
      <c r="I15" s="223">
        <f t="shared" si="0"/>
        <v>101.5</v>
      </c>
      <c r="J15" s="224">
        <f t="shared" si="1"/>
        <v>-0.13500000000000512</v>
      </c>
      <c r="L15" s="222">
        <f t="shared" si="2"/>
        <v>0.25</v>
      </c>
      <c r="M15" s="224">
        <f t="shared" si="2"/>
        <v>0.25</v>
      </c>
    </row>
    <row r="16" spans="1:19" ht="15.75" x14ac:dyDescent="0.25">
      <c r="A16" s="411">
        <v>7.75</v>
      </c>
      <c r="B16" s="218">
        <v>101.88500000000001</v>
      </c>
      <c r="C16" s="220">
        <v>101.75</v>
      </c>
      <c r="E16" s="412"/>
      <c r="F16" s="412"/>
      <c r="H16" s="222">
        <f t="shared" si="0"/>
        <v>101.88500000000001</v>
      </c>
      <c r="I16" s="223">
        <f t="shared" si="0"/>
        <v>101.75</v>
      </c>
      <c r="J16" s="224">
        <f t="shared" si="1"/>
        <v>-0.13500000000000512</v>
      </c>
      <c r="L16" s="222">
        <f t="shared" si="2"/>
        <v>0.25</v>
      </c>
      <c r="M16" s="224">
        <f t="shared" si="2"/>
        <v>0.25</v>
      </c>
    </row>
    <row r="17" spans="1:13" ht="15.75" x14ac:dyDescent="0.25">
      <c r="A17" s="411">
        <v>7.875</v>
      </c>
      <c r="B17" s="218">
        <v>102.13500000000001</v>
      </c>
      <c r="C17" s="220">
        <v>102</v>
      </c>
      <c r="E17" s="412"/>
      <c r="F17" s="412"/>
      <c r="H17" s="222">
        <f t="shared" si="0"/>
        <v>102.13500000000001</v>
      </c>
      <c r="I17" s="223">
        <f t="shared" si="0"/>
        <v>102</v>
      </c>
      <c r="J17" s="224">
        <f t="shared" si="1"/>
        <v>-0.13500000000000512</v>
      </c>
      <c r="L17" s="222">
        <f t="shared" si="2"/>
        <v>0.25</v>
      </c>
      <c r="M17" s="224">
        <f t="shared" si="2"/>
        <v>0.25</v>
      </c>
    </row>
    <row r="18" spans="1:13" ht="15.75" x14ac:dyDescent="0.25">
      <c r="A18" s="411">
        <v>8</v>
      </c>
      <c r="B18" s="218">
        <v>102.38500000000001</v>
      </c>
      <c r="C18" s="220">
        <v>102.25</v>
      </c>
      <c r="E18" s="412"/>
      <c r="F18" s="412"/>
      <c r="H18" s="222">
        <f t="shared" si="0"/>
        <v>102.38500000000001</v>
      </c>
      <c r="I18" s="223">
        <f t="shared" si="0"/>
        <v>102.25</v>
      </c>
      <c r="J18" s="224">
        <f t="shared" si="1"/>
        <v>-0.13500000000000512</v>
      </c>
      <c r="L18" s="222">
        <f t="shared" si="2"/>
        <v>0.25</v>
      </c>
      <c r="M18" s="224">
        <f t="shared" si="2"/>
        <v>0.25</v>
      </c>
    </row>
    <row r="19" spans="1:13" ht="15.75" x14ac:dyDescent="0.25">
      <c r="A19" s="411">
        <v>8.125</v>
      </c>
      <c r="B19" s="218">
        <v>102.63500000000001</v>
      </c>
      <c r="C19" s="220">
        <v>102.5</v>
      </c>
      <c r="E19" s="412"/>
      <c r="F19" s="412"/>
      <c r="H19" s="222">
        <f t="shared" si="0"/>
        <v>102.63500000000001</v>
      </c>
      <c r="I19" s="223">
        <f t="shared" si="0"/>
        <v>102.5</v>
      </c>
      <c r="J19" s="224">
        <f t="shared" si="1"/>
        <v>-0.13500000000000512</v>
      </c>
      <c r="L19" s="222">
        <f t="shared" si="2"/>
        <v>0.25</v>
      </c>
      <c r="M19" s="224">
        <f t="shared" si="2"/>
        <v>0.25</v>
      </c>
    </row>
    <row r="20" spans="1:13" ht="15.75" x14ac:dyDescent="0.25">
      <c r="A20" s="411">
        <v>8.25</v>
      </c>
      <c r="B20" s="218">
        <v>102.88500000000001</v>
      </c>
      <c r="C20" s="220">
        <v>102.75</v>
      </c>
      <c r="E20" s="412"/>
      <c r="F20" s="412"/>
      <c r="H20" s="222">
        <f t="shared" si="0"/>
        <v>102.88500000000001</v>
      </c>
      <c r="I20" s="223">
        <f t="shared" si="0"/>
        <v>102.75</v>
      </c>
      <c r="J20" s="224">
        <f t="shared" si="1"/>
        <v>-0.13500000000000512</v>
      </c>
      <c r="L20" s="222">
        <f t="shared" si="2"/>
        <v>0.25</v>
      </c>
      <c r="M20" s="224">
        <f t="shared" si="2"/>
        <v>0.25</v>
      </c>
    </row>
    <row r="21" spans="1:13" ht="15.75" x14ac:dyDescent="0.25">
      <c r="A21" s="411">
        <v>8.375</v>
      </c>
      <c r="B21" s="218">
        <v>103.13500000000001</v>
      </c>
      <c r="C21" s="220">
        <v>103</v>
      </c>
      <c r="E21" s="412"/>
      <c r="F21" s="412"/>
      <c r="H21" s="222">
        <f t="shared" si="0"/>
        <v>103.13500000000001</v>
      </c>
      <c r="I21" s="223">
        <f t="shared" si="0"/>
        <v>103</v>
      </c>
      <c r="J21" s="224">
        <f t="shared" si="1"/>
        <v>-0.13500000000000512</v>
      </c>
      <c r="L21" s="222">
        <f t="shared" si="2"/>
        <v>0.25</v>
      </c>
      <c r="M21" s="224">
        <f t="shared" si="2"/>
        <v>0.25</v>
      </c>
    </row>
    <row r="22" spans="1:13" ht="15.75" x14ac:dyDescent="0.25">
      <c r="A22" s="411">
        <v>8.5</v>
      </c>
      <c r="B22" s="218">
        <v>103.38500000000001</v>
      </c>
      <c r="C22" s="220">
        <v>103.25</v>
      </c>
      <c r="E22" s="412"/>
      <c r="F22" s="412"/>
      <c r="H22" s="222">
        <f t="shared" ref="H22:I59" si="3">E22+B22</f>
        <v>103.38500000000001</v>
      </c>
      <c r="I22" s="223">
        <f t="shared" si="3"/>
        <v>103.25</v>
      </c>
      <c r="J22" s="224">
        <f t="shared" si="1"/>
        <v>-0.13500000000000512</v>
      </c>
      <c r="L22" s="222">
        <f t="shared" si="2"/>
        <v>0.25</v>
      </c>
      <c r="M22" s="224">
        <f t="shared" si="2"/>
        <v>0.25</v>
      </c>
    </row>
    <row r="23" spans="1:13" ht="15.75" x14ac:dyDescent="0.25">
      <c r="A23" s="411">
        <v>8.625</v>
      </c>
      <c r="B23" s="218">
        <v>103.63500000000001</v>
      </c>
      <c r="C23" s="220">
        <v>103.5</v>
      </c>
      <c r="E23" s="412"/>
      <c r="F23" s="412"/>
      <c r="H23" s="222">
        <f t="shared" si="3"/>
        <v>103.63500000000001</v>
      </c>
      <c r="I23" s="223">
        <f t="shared" si="3"/>
        <v>103.5</v>
      </c>
      <c r="J23" s="224">
        <f t="shared" si="1"/>
        <v>-0.13500000000000512</v>
      </c>
      <c r="L23" s="222">
        <f t="shared" si="2"/>
        <v>0.25</v>
      </c>
      <c r="M23" s="224">
        <f t="shared" si="2"/>
        <v>0.25</v>
      </c>
    </row>
    <row r="24" spans="1:13" ht="15.75" x14ac:dyDescent="0.25">
      <c r="A24" s="411">
        <v>8.75</v>
      </c>
      <c r="B24" s="218">
        <v>103.88500000000001</v>
      </c>
      <c r="C24" s="220">
        <v>103.75</v>
      </c>
      <c r="E24" s="412"/>
      <c r="F24" s="412"/>
      <c r="H24" s="222">
        <f t="shared" si="3"/>
        <v>103.88500000000001</v>
      </c>
      <c r="I24" s="223">
        <f t="shared" si="3"/>
        <v>103.75</v>
      </c>
      <c r="J24" s="224">
        <f t="shared" si="1"/>
        <v>-0.13500000000000512</v>
      </c>
      <c r="L24" s="222">
        <f t="shared" si="2"/>
        <v>0.25</v>
      </c>
      <c r="M24" s="224">
        <f t="shared" si="2"/>
        <v>0.25</v>
      </c>
    </row>
    <row r="25" spans="1:13" ht="15.75" x14ac:dyDescent="0.25">
      <c r="A25" s="411">
        <v>8.875</v>
      </c>
      <c r="B25" s="218">
        <v>104.13500000000001</v>
      </c>
      <c r="C25" s="220">
        <v>104</v>
      </c>
      <c r="E25" s="412"/>
      <c r="F25" s="412"/>
      <c r="H25" s="222">
        <f t="shared" si="3"/>
        <v>104.13500000000001</v>
      </c>
      <c r="I25" s="223">
        <f t="shared" si="3"/>
        <v>104</v>
      </c>
      <c r="J25" s="224">
        <f t="shared" si="1"/>
        <v>-0.13500000000000512</v>
      </c>
      <c r="L25" s="222">
        <f t="shared" si="2"/>
        <v>0.25</v>
      </c>
      <c r="M25" s="224">
        <f t="shared" si="2"/>
        <v>0.25</v>
      </c>
    </row>
    <row r="26" spans="1:13" ht="15.75" x14ac:dyDescent="0.25">
      <c r="A26" s="411">
        <v>9</v>
      </c>
      <c r="B26" s="218">
        <v>104.32250000000001</v>
      </c>
      <c r="C26" s="220">
        <v>104.1875</v>
      </c>
      <c r="E26" s="412"/>
      <c r="F26" s="412"/>
      <c r="H26" s="222">
        <f t="shared" si="3"/>
        <v>104.32250000000001</v>
      </c>
      <c r="I26" s="223">
        <f t="shared" si="3"/>
        <v>104.1875</v>
      </c>
      <c r="J26" s="224">
        <f t="shared" si="1"/>
        <v>-0.13500000000000512</v>
      </c>
      <c r="L26" s="222">
        <f t="shared" si="2"/>
        <v>0.1875</v>
      </c>
      <c r="M26" s="224">
        <f t="shared" si="2"/>
        <v>0.1875</v>
      </c>
    </row>
    <row r="27" spans="1:13" ht="15.75" x14ac:dyDescent="0.25">
      <c r="A27" s="411">
        <v>9.125</v>
      </c>
      <c r="B27" s="218">
        <v>104.51</v>
      </c>
      <c r="C27" s="220">
        <v>104.375</v>
      </c>
      <c r="E27" s="412"/>
      <c r="F27" s="412"/>
      <c r="H27" s="222">
        <f t="shared" si="3"/>
        <v>104.51</v>
      </c>
      <c r="I27" s="223">
        <f t="shared" si="3"/>
        <v>104.375</v>
      </c>
      <c r="J27" s="224">
        <f t="shared" si="1"/>
        <v>-0.13500000000000512</v>
      </c>
      <c r="L27" s="222">
        <f t="shared" si="2"/>
        <v>0.1875</v>
      </c>
      <c r="M27" s="224">
        <f t="shared" si="2"/>
        <v>0.1875</v>
      </c>
    </row>
    <row r="28" spans="1:13" ht="15.75" x14ac:dyDescent="0.25">
      <c r="A28" s="411">
        <v>9.25</v>
      </c>
      <c r="B28" s="218">
        <v>104.69750000000001</v>
      </c>
      <c r="C28" s="220">
        <v>104.5625</v>
      </c>
      <c r="E28" s="412"/>
      <c r="F28" s="412"/>
      <c r="H28" s="222">
        <f t="shared" si="3"/>
        <v>104.69750000000001</v>
      </c>
      <c r="I28" s="223">
        <f t="shared" si="3"/>
        <v>104.5625</v>
      </c>
      <c r="J28" s="224">
        <f t="shared" si="1"/>
        <v>-0.13500000000000512</v>
      </c>
      <c r="L28" s="222">
        <f t="shared" si="2"/>
        <v>0.1875</v>
      </c>
      <c r="M28" s="224">
        <f t="shared" si="2"/>
        <v>0.1875</v>
      </c>
    </row>
    <row r="29" spans="1:13" ht="15.75" x14ac:dyDescent="0.25">
      <c r="A29" s="411">
        <v>9.375</v>
      </c>
      <c r="B29" s="218">
        <v>104.85375000000001</v>
      </c>
      <c r="C29" s="220">
        <v>104.71875</v>
      </c>
      <c r="E29" s="412"/>
      <c r="F29" s="412"/>
      <c r="H29" s="222">
        <f t="shared" si="3"/>
        <v>104.85375000000001</v>
      </c>
      <c r="I29" s="223">
        <f t="shared" si="3"/>
        <v>104.71875</v>
      </c>
      <c r="J29" s="224">
        <f t="shared" si="1"/>
        <v>-0.13500000000000512</v>
      </c>
      <c r="L29" s="222">
        <f t="shared" si="2"/>
        <v>0.15625</v>
      </c>
      <c r="M29" s="224">
        <f t="shared" si="2"/>
        <v>0.15625</v>
      </c>
    </row>
    <row r="30" spans="1:13" ht="15.75" x14ac:dyDescent="0.25">
      <c r="A30" s="411">
        <v>9.5</v>
      </c>
      <c r="B30" s="218">
        <v>105.01</v>
      </c>
      <c r="C30" s="220">
        <v>104.875</v>
      </c>
      <c r="E30" s="412"/>
      <c r="F30" s="412"/>
      <c r="H30" s="222">
        <f t="shared" si="3"/>
        <v>105.01</v>
      </c>
      <c r="I30" s="223">
        <f t="shared" si="3"/>
        <v>104.875</v>
      </c>
      <c r="J30" s="224">
        <f t="shared" si="1"/>
        <v>-0.13500000000000512</v>
      </c>
      <c r="L30" s="222">
        <f t="shared" si="2"/>
        <v>0.15625</v>
      </c>
      <c r="M30" s="224">
        <f t="shared" si="2"/>
        <v>0.15625</v>
      </c>
    </row>
    <row r="31" spans="1:13" ht="15.75" x14ac:dyDescent="0.25">
      <c r="A31" s="411">
        <v>9.625</v>
      </c>
      <c r="B31" s="218">
        <v>105.16625000000001</v>
      </c>
      <c r="C31" s="220">
        <v>105.03125</v>
      </c>
      <c r="E31" s="412"/>
      <c r="F31" s="412"/>
      <c r="H31" s="222">
        <f t="shared" si="3"/>
        <v>105.16625000000001</v>
      </c>
      <c r="I31" s="223">
        <f t="shared" si="3"/>
        <v>105.03125</v>
      </c>
      <c r="J31" s="224">
        <f t="shared" si="1"/>
        <v>-0.13500000000000512</v>
      </c>
      <c r="L31" s="222">
        <f t="shared" si="2"/>
        <v>0.15625</v>
      </c>
      <c r="M31" s="224">
        <f t="shared" si="2"/>
        <v>0.15625</v>
      </c>
    </row>
    <row r="32" spans="1:13" ht="15.75" x14ac:dyDescent="0.25">
      <c r="A32" s="411">
        <v>9.75</v>
      </c>
      <c r="B32" s="218">
        <v>105.32250000000001</v>
      </c>
      <c r="C32" s="220">
        <v>105.1875</v>
      </c>
      <c r="E32" s="412"/>
      <c r="F32" s="412"/>
      <c r="H32" s="222">
        <f t="shared" si="3"/>
        <v>105.32250000000001</v>
      </c>
      <c r="I32" s="223">
        <f t="shared" si="3"/>
        <v>105.1875</v>
      </c>
      <c r="J32" s="224">
        <f t="shared" si="1"/>
        <v>-0.13500000000000512</v>
      </c>
      <c r="L32" s="222">
        <f t="shared" si="2"/>
        <v>0.15625</v>
      </c>
      <c r="M32" s="224">
        <f t="shared" si="2"/>
        <v>0.15625</v>
      </c>
    </row>
    <row r="33" spans="1:13" ht="15.75" x14ac:dyDescent="0.25">
      <c r="A33" s="411">
        <v>9.875</v>
      </c>
      <c r="B33" s="218">
        <v>105.47875000000001</v>
      </c>
      <c r="C33" s="220">
        <v>105.34375</v>
      </c>
      <c r="E33" s="412"/>
      <c r="F33" s="412"/>
      <c r="H33" s="222">
        <f t="shared" si="3"/>
        <v>105.47875000000001</v>
      </c>
      <c r="I33" s="223">
        <f t="shared" si="3"/>
        <v>105.34375</v>
      </c>
      <c r="J33" s="224">
        <f t="shared" si="1"/>
        <v>-0.13500000000000512</v>
      </c>
      <c r="L33" s="222">
        <f t="shared" si="2"/>
        <v>0.15625</v>
      </c>
      <c r="M33" s="224">
        <f t="shared" si="2"/>
        <v>0.15625</v>
      </c>
    </row>
    <row r="34" spans="1:13" ht="15.75" x14ac:dyDescent="0.25">
      <c r="A34" s="411">
        <v>10</v>
      </c>
      <c r="B34" s="218">
        <v>105.63500000000001</v>
      </c>
      <c r="C34" s="220">
        <v>105.5</v>
      </c>
      <c r="E34" s="412"/>
      <c r="F34" s="412"/>
      <c r="H34" s="222">
        <f t="shared" si="3"/>
        <v>105.63500000000001</v>
      </c>
      <c r="I34" s="223">
        <f t="shared" si="3"/>
        <v>105.5</v>
      </c>
      <c r="J34" s="224">
        <f t="shared" si="1"/>
        <v>-0.13500000000000512</v>
      </c>
      <c r="L34" s="222">
        <f t="shared" si="2"/>
        <v>0.15625</v>
      </c>
      <c r="M34" s="224">
        <f t="shared" si="2"/>
        <v>0.15625</v>
      </c>
    </row>
    <row r="35" spans="1:13" ht="15.75" x14ac:dyDescent="0.25">
      <c r="A35" s="411">
        <v>10.125</v>
      </c>
      <c r="B35" s="218">
        <v>105.79125000000001</v>
      </c>
      <c r="C35" s="220">
        <v>105.65625</v>
      </c>
      <c r="E35" s="412"/>
      <c r="F35" s="412"/>
      <c r="H35" s="222">
        <f t="shared" si="3"/>
        <v>105.79125000000001</v>
      </c>
      <c r="I35" s="223">
        <f t="shared" si="3"/>
        <v>105.65625</v>
      </c>
      <c r="J35" s="224">
        <f t="shared" si="1"/>
        <v>-0.13500000000000512</v>
      </c>
      <c r="L35" s="222">
        <f t="shared" si="2"/>
        <v>0.15625</v>
      </c>
      <c r="M35" s="224">
        <f t="shared" si="2"/>
        <v>0.15625</v>
      </c>
    </row>
    <row r="36" spans="1:13" ht="15.75" x14ac:dyDescent="0.25">
      <c r="A36" s="411">
        <v>10.25</v>
      </c>
      <c r="B36" s="218">
        <v>105.94750000000001</v>
      </c>
      <c r="C36" s="220">
        <v>105.8125</v>
      </c>
      <c r="E36" s="412"/>
      <c r="F36" s="412"/>
      <c r="H36" s="222">
        <f t="shared" si="3"/>
        <v>105.94750000000001</v>
      </c>
      <c r="I36" s="223">
        <f t="shared" si="3"/>
        <v>105.8125</v>
      </c>
      <c r="J36" s="224">
        <f t="shared" si="1"/>
        <v>-0.13500000000000512</v>
      </c>
      <c r="L36" s="222">
        <f t="shared" si="2"/>
        <v>0.15625</v>
      </c>
      <c r="M36" s="224">
        <f t="shared" si="2"/>
        <v>0.15625</v>
      </c>
    </row>
    <row r="37" spans="1:13" ht="15.75" x14ac:dyDescent="0.25">
      <c r="A37" s="411">
        <v>10.375</v>
      </c>
      <c r="B37" s="218">
        <v>106.10375000000001</v>
      </c>
      <c r="C37" s="220">
        <v>105.96875</v>
      </c>
      <c r="E37" s="412"/>
      <c r="F37" s="412"/>
      <c r="H37" s="222">
        <f t="shared" si="3"/>
        <v>106.10375000000001</v>
      </c>
      <c r="I37" s="223">
        <f t="shared" si="3"/>
        <v>105.96875</v>
      </c>
      <c r="J37" s="224">
        <f t="shared" si="1"/>
        <v>-0.13500000000000512</v>
      </c>
      <c r="L37" s="222">
        <f t="shared" si="2"/>
        <v>0.15625</v>
      </c>
      <c r="M37" s="224">
        <f t="shared" si="2"/>
        <v>0.15625</v>
      </c>
    </row>
    <row r="38" spans="1:13" ht="15.75" x14ac:dyDescent="0.25">
      <c r="A38" s="411">
        <v>10.5</v>
      </c>
      <c r="B38" s="218">
        <v>106.26</v>
      </c>
      <c r="C38" s="220">
        <v>106.125</v>
      </c>
      <c r="E38" s="412"/>
      <c r="F38" s="412"/>
      <c r="H38" s="222">
        <f t="shared" si="3"/>
        <v>106.26</v>
      </c>
      <c r="I38" s="223">
        <f t="shared" si="3"/>
        <v>106.125</v>
      </c>
      <c r="J38" s="224">
        <f t="shared" si="1"/>
        <v>-0.13500000000000512</v>
      </c>
      <c r="L38" s="222">
        <f t="shared" si="2"/>
        <v>0.15625</v>
      </c>
      <c r="M38" s="224">
        <f t="shared" si="2"/>
        <v>0.15625</v>
      </c>
    </row>
    <row r="39" spans="1:13" ht="15.75" x14ac:dyDescent="0.25">
      <c r="A39" s="411">
        <v>10.625</v>
      </c>
      <c r="B39" s="218">
        <v>106.41625000000001</v>
      </c>
      <c r="C39" s="220">
        <v>106.28125</v>
      </c>
      <c r="E39" s="412"/>
      <c r="F39" s="412"/>
      <c r="H39" s="222">
        <f t="shared" si="3"/>
        <v>106.41625000000001</v>
      </c>
      <c r="I39" s="223">
        <f t="shared" si="3"/>
        <v>106.28125</v>
      </c>
      <c r="J39" s="224">
        <f t="shared" si="1"/>
        <v>-0.13500000000000512</v>
      </c>
      <c r="L39" s="222">
        <f t="shared" si="2"/>
        <v>0.15625</v>
      </c>
      <c r="M39" s="224">
        <f t="shared" si="2"/>
        <v>0.15625</v>
      </c>
    </row>
    <row r="40" spans="1:13" ht="15.75" x14ac:dyDescent="0.25">
      <c r="A40" s="411">
        <v>10.75</v>
      </c>
      <c r="B40" s="218">
        <v>106.57250000000001</v>
      </c>
      <c r="C40" s="220">
        <v>106.4375</v>
      </c>
      <c r="E40" s="412"/>
      <c r="F40" s="412"/>
      <c r="H40" s="222">
        <f t="shared" si="3"/>
        <v>106.57250000000001</v>
      </c>
      <c r="I40" s="223">
        <f t="shared" si="3"/>
        <v>106.4375</v>
      </c>
      <c r="J40" s="224">
        <f t="shared" si="1"/>
        <v>-0.13500000000000512</v>
      </c>
      <c r="L40" s="222">
        <f t="shared" si="2"/>
        <v>0.15625</v>
      </c>
      <c r="M40" s="224">
        <f t="shared" si="2"/>
        <v>0.15625</v>
      </c>
    </row>
    <row r="41" spans="1:13" ht="15.75" x14ac:dyDescent="0.25">
      <c r="A41" s="411">
        <v>10.875</v>
      </c>
      <c r="B41" s="218">
        <v>106.72875000000001</v>
      </c>
      <c r="C41" s="220">
        <v>106.59375</v>
      </c>
      <c r="E41" s="412"/>
      <c r="F41" s="412"/>
      <c r="H41" s="222">
        <f t="shared" si="3"/>
        <v>106.72875000000001</v>
      </c>
      <c r="I41" s="223">
        <f t="shared" si="3"/>
        <v>106.59375</v>
      </c>
      <c r="J41" s="224">
        <f t="shared" si="1"/>
        <v>-0.13500000000000512</v>
      </c>
      <c r="L41" s="222">
        <f t="shared" si="2"/>
        <v>0.15625</v>
      </c>
      <c r="M41" s="224">
        <f t="shared" si="2"/>
        <v>0.15625</v>
      </c>
    </row>
    <row r="42" spans="1:13" ht="15.75" x14ac:dyDescent="0.25">
      <c r="A42" s="411">
        <v>11</v>
      </c>
      <c r="B42" s="218">
        <v>106.88500000000001</v>
      </c>
      <c r="C42" s="220">
        <v>106.75</v>
      </c>
      <c r="E42" s="412"/>
      <c r="F42" s="412"/>
      <c r="H42" s="222">
        <f t="shared" si="3"/>
        <v>106.88500000000001</v>
      </c>
      <c r="I42" s="223">
        <f t="shared" si="3"/>
        <v>106.75</v>
      </c>
      <c r="J42" s="224">
        <f t="shared" si="1"/>
        <v>-0.13500000000000512</v>
      </c>
      <c r="L42" s="222">
        <f t="shared" si="2"/>
        <v>0.15625</v>
      </c>
      <c r="M42" s="224">
        <f t="shared" si="2"/>
        <v>0.15625</v>
      </c>
    </row>
    <row r="43" spans="1:13" ht="15.75" x14ac:dyDescent="0.25">
      <c r="A43" s="411">
        <v>11.125</v>
      </c>
      <c r="B43" s="218">
        <v>107.04125000000001</v>
      </c>
      <c r="C43" s="220">
        <v>106.90625</v>
      </c>
      <c r="E43" s="412"/>
      <c r="F43" s="412"/>
      <c r="H43" s="222">
        <f t="shared" si="3"/>
        <v>107.04125000000001</v>
      </c>
      <c r="I43" s="223">
        <f t="shared" si="3"/>
        <v>106.90625</v>
      </c>
      <c r="J43" s="224">
        <f t="shared" si="1"/>
        <v>-0.13500000000000512</v>
      </c>
      <c r="L43" s="222">
        <f t="shared" si="2"/>
        <v>0.15625</v>
      </c>
      <c r="M43" s="224">
        <f t="shared" si="2"/>
        <v>0.15625</v>
      </c>
    </row>
    <row r="44" spans="1:13" ht="16.5" thickBot="1" x14ac:dyDescent="0.3">
      <c r="A44" s="414">
        <v>11.25</v>
      </c>
      <c r="B44" s="228">
        <v>107.19750000000001</v>
      </c>
      <c r="C44" s="230">
        <v>107.0625</v>
      </c>
      <c r="E44" s="412"/>
      <c r="F44" s="412"/>
      <c r="H44" s="222">
        <f t="shared" si="3"/>
        <v>107.19750000000001</v>
      </c>
      <c r="I44" s="223">
        <f t="shared" si="3"/>
        <v>107.0625</v>
      </c>
      <c r="J44" s="224">
        <f t="shared" si="1"/>
        <v>-0.13500000000000512</v>
      </c>
      <c r="L44" s="222">
        <f t="shared" si="2"/>
        <v>0.15625</v>
      </c>
      <c r="M44" s="224">
        <f t="shared" si="2"/>
        <v>0.15625</v>
      </c>
    </row>
  </sheetData>
  <mergeCells count="4">
    <mergeCell ref="B4:C4"/>
    <mergeCell ref="E4:F4"/>
    <mergeCell ref="H4:J4"/>
    <mergeCell ref="L4:M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F5B73A-E8C4-4F10-B6A2-7F6BBE47B86B}">
  <sheetPr published="0" codeName="Sheet5">
    <tabColor rgb="FF0070C0"/>
    <pageSetUpPr fitToPage="1"/>
  </sheetPr>
  <dimension ref="B1:Y57"/>
  <sheetViews>
    <sheetView topLeftCell="A20" zoomScaleNormal="100" workbookViewId="0">
      <selection activeCell="W5" sqref="W5:X5"/>
    </sheetView>
  </sheetViews>
  <sheetFormatPr defaultColWidth="8.85546875" defaultRowHeight="14.25" x14ac:dyDescent="0.2"/>
  <cols>
    <col min="1" max="1" width="2.5703125" style="417" customWidth="1"/>
    <col min="2" max="2" width="21.7109375" style="415" customWidth="1"/>
    <col min="3" max="3" width="16" style="415" bestFit="1" customWidth="1"/>
    <col min="4" max="4" width="12.5703125" style="415" customWidth="1"/>
    <col min="5" max="5" width="13.5703125" style="417" customWidth="1"/>
    <col min="6" max="6" width="8.85546875" style="417"/>
    <col min="7" max="8" width="8.85546875" style="417" customWidth="1"/>
    <col min="9" max="9" width="38" style="417" customWidth="1"/>
    <col min="10" max="12" width="8.85546875" style="417"/>
    <col min="13" max="13" width="11" style="417" customWidth="1"/>
    <col min="14" max="14" width="8.85546875" style="417"/>
    <col min="15" max="15" width="10" style="417" customWidth="1"/>
    <col min="16" max="16" width="10.42578125" style="417" customWidth="1"/>
    <col min="17" max="17" width="0.85546875" style="417" customWidth="1"/>
    <col min="18" max="18" width="24.28515625" style="417" customWidth="1"/>
    <col min="19" max="19" width="8.85546875" style="417"/>
    <col min="20" max="20" width="9.7109375" style="417" customWidth="1"/>
    <col min="21" max="21" width="11" style="417" customWidth="1"/>
    <col min="22" max="16384" width="8.85546875" style="417"/>
  </cols>
  <sheetData>
    <row r="1" spans="2:24" ht="14.45" customHeight="1" thickBot="1" x14ac:dyDescent="0.25">
      <c r="C1" s="416"/>
      <c r="D1" s="416"/>
      <c r="G1" s="418"/>
      <c r="H1" s="418"/>
      <c r="I1" s="418"/>
      <c r="J1" s="418"/>
      <c r="K1" s="418"/>
      <c r="L1" s="418"/>
      <c r="M1" s="418"/>
      <c r="N1" s="418"/>
      <c r="O1" s="418"/>
      <c r="P1" s="418"/>
    </row>
    <row r="2" spans="2:24" ht="14.45" customHeight="1" x14ac:dyDescent="0.2">
      <c r="B2" s="419" t="s">
        <v>0</v>
      </c>
      <c r="C2" s="420"/>
      <c r="D2" s="420"/>
      <c r="E2" s="421"/>
      <c r="F2" s="422" t="s">
        <v>193</v>
      </c>
      <c r="G2" s="422"/>
      <c r="H2" s="422"/>
      <c r="I2" s="422"/>
      <c r="J2" s="422"/>
      <c r="K2" s="422"/>
      <c r="L2" s="422"/>
      <c r="M2" s="422"/>
      <c r="N2" s="422"/>
      <c r="O2" s="422"/>
      <c r="P2" s="422"/>
      <c r="Q2" s="421"/>
      <c r="R2" s="423"/>
      <c r="S2" s="423"/>
      <c r="T2" s="423"/>
      <c r="U2" s="423"/>
      <c r="V2" s="423"/>
      <c r="W2" s="423"/>
      <c r="X2" s="424"/>
    </row>
    <row r="3" spans="2:24" ht="15" customHeight="1" x14ac:dyDescent="0.25">
      <c r="B3" s="425"/>
      <c r="C3" s="426"/>
      <c r="D3" s="426"/>
      <c r="E3" s="427"/>
      <c r="F3" s="428"/>
      <c r="G3" s="428"/>
      <c r="H3" s="428"/>
      <c r="I3" s="428"/>
      <c r="J3" s="428"/>
      <c r="K3" s="428"/>
      <c r="L3" s="428"/>
      <c r="M3" s="428"/>
      <c r="N3" s="428"/>
      <c r="O3" s="428"/>
      <c r="P3" s="428"/>
      <c r="Q3" s="429"/>
      <c r="T3"/>
      <c r="X3" s="430"/>
    </row>
    <row r="4" spans="2:24" ht="14.45" customHeight="1" x14ac:dyDescent="0.25">
      <c r="B4" s="431" t="s">
        <v>194</v>
      </c>
      <c r="C4" s="432"/>
      <c r="D4" s="433">
        <f>Control!$B$1</f>
        <v>45309</v>
      </c>
      <c r="E4" s="429"/>
      <c r="F4" s="428"/>
      <c r="G4" s="428"/>
      <c r="H4" s="428"/>
      <c r="I4" s="428"/>
      <c r="J4" s="428"/>
      <c r="K4" s="428"/>
      <c r="L4" s="428"/>
      <c r="M4" s="428"/>
      <c r="N4" s="428"/>
      <c r="O4" s="428"/>
      <c r="P4" s="428"/>
      <c r="Q4" s="429"/>
      <c r="X4" s="430"/>
    </row>
    <row r="5" spans="2:24" ht="15" customHeight="1" x14ac:dyDescent="0.25">
      <c r="B5" s="434" t="s">
        <v>195</v>
      </c>
      <c r="C5" s="435"/>
      <c r="D5" s="436"/>
      <c r="E5" s="437" t="s">
        <v>196</v>
      </c>
      <c r="F5" s="437"/>
      <c r="G5" s="437"/>
      <c r="H5" s="437"/>
      <c r="I5" s="437"/>
      <c r="J5" s="437"/>
      <c r="K5" s="437"/>
      <c r="L5" s="437"/>
      <c r="M5" s="437"/>
      <c r="N5" s="437"/>
      <c r="O5" s="437"/>
      <c r="P5" s="437"/>
      <c r="Q5" s="437"/>
      <c r="R5" s="438"/>
      <c r="S5" s="438"/>
      <c r="T5" s="438"/>
      <c r="U5" s="438"/>
      <c r="V5" s="438"/>
      <c r="W5" s="438"/>
      <c r="X5" s="439"/>
    </row>
    <row r="6" spans="2:24" ht="15.75" x14ac:dyDescent="0.2">
      <c r="B6" s="440" t="s">
        <v>4</v>
      </c>
      <c r="C6" s="441" t="s">
        <v>98</v>
      </c>
      <c r="D6" s="441" t="s">
        <v>99</v>
      </c>
      <c r="E6" s="429"/>
      <c r="F6" s="442" t="s">
        <v>197</v>
      </c>
      <c r="G6" s="442"/>
      <c r="H6" s="443"/>
      <c r="I6" s="443"/>
      <c r="J6" s="444" t="s">
        <v>198</v>
      </c>
      <c r="K6" s="445">
        <v>0.55000000000000004</v>
      </c>
      <c r="L6" s="445">
        <v>0.6</v>
      </c>
      <c r="M6" s="445">
        <v>0.65</v>
      </c>
      <c r="N6" s="445">
        <v>0.70000000000000018</v>
      </c>
      <c r="O6" s="445">
        <v>0.75000000000000022</v>
      </c>
      <c r="P6" s="445">
        <v>0.80000000000000027</v>
      </c>
      <c r="Q6" s="429"/>
      <c r="R6" s="446"/>
      <c r="S6" s="446"/>
      <c r="T6" s="446"/>
      <c r="U6" s="446"/>
      <c r="V6" s="446"/>
      <c r="W6" s="446"/>
      <c r="X6" s="447"/>
    </row>
    <row r="7" spans="2:24" ht="15.6" customHeight="1" x14ac:dyDescent="0.25">
      <c r="B7" s="448">
        <f>'Flex SP DSCR_MU Pricer'!A6-0.001</f>
        <v>6.4989999999999997</v>
      </c>
      <c r="C7" s="449" t="str">
        <f>'Flex SP DSCR_MU Pricer'!H6</f>
        <v>NA</v>
      </c>
      <c r="D7" s="450">
        <f>'Flex SP DSCR_MU Pricer'!I6</f>
        <v>97.938299999999998</v>
      </c>
      <c r="E7" s="451"/>
      <c r="F7" s="452" t="s">
        <v>199</v>
      </c>
      <c r="G7" s="453"/>
      <c r="H7" s="454" t="s">
        <v>104</v>
      </c>
      <c r="I7" s="455"/>
      <c r="J7" s="456">
        <v>0</v>
      </c>
      <c r="K7" s="457">
        <v>0</v>
      </c>
      <c r="L7" s="457">
        <v>0</v>
      </c>
      <c r="M7" s="457">
        <v>0</v>
      </c>
      <c r="N7" s="457">
        <v>-0.375</v>
      </c>
      <c r="O7" s="457">
        <v>-1.25</v>
      </c>
      <c r="P7" s="458">
        <v>-2.125</v>
      </c>
      <c r="Q7" s="459"/>
      <c r="R7" s="438" t="s">
        <v>121</v>
      </c>
      <c r="S7" s="438"/>
      <c r="T7" s="438"/>
      <c r="U7" s="438"/>
      <c r="V7" s="438"/>
      <c r="W7" s="438"/>
      <c r="X7" s="439"/>
    </row>
    <row r="8" spans="2:24" ht="15.75" x14ac:dyDescent="0.25">
      <c r="B8" s="448">
        <f>'Flex SP DSCR_MU Pricer'!A7-0.001</f>
        <v>6.6239999999999997</v>
      </c>
      <c r="C8" s="449" t="str">
        <f>'Flex SP DSCR_MU Pricer'!H7</f>
        <v>NA</v>
      </c>
      <c r="D8" s="450">
        <f>'Flex SP DSCR_MU Pricer'!I7</f>
        <v>98.563299999999998</v>
      </c>
      <c r="E8" s="459"/>
      <c r="F8" s="452"/>
      <c r="G8" s="453"/>
      <c r="H8" s="454" t="s">
        <v>22</v>
      </c>
      <c r="I8" s="455"/>
      <c r="J8" s="456">
        <v>0</v>
      </c>
      <c r="K8" s="457">
        <v>0</v>
      </c>
      <c r="L8" s="457">
        <v>0</v>
      </c>
      <c r="M8" s="457">
        <v>-0.125</v>
      </c>
      <c r="N8" s="457">
        <v>-0.5</v>
      </c>
      <c r="O8" s="457">
        <v>-1.375</v>
      </c>
      <c r="P8" s="457">
        <v>-2.625</v>
      </c>
      <c r="Q8" s="459"/>
      <c r="R8" s="438" t="s">
        <v>47</v>
      </c>
      <c r="S8" s="438"/>
      <c r="T8" s="438"/>
      <c r="U8" s="438"/>
      <c r="V8" s="438"/>
      <c r="W8" s="438"/>
      <c r="X8" s="439"/>
    </row>
    <row r="9" spans="2:24" ht="15.6" customHeight="1" x14ac:dyDescent="0.25">
      <c r="B9" s="448">
        <f>'Flex SP DSCR_MU Pricer'!A8-0.001</f>
        <v>6.7489999999999997</v>
      </c>
      <c r="C9" s="449" t="str">
        <f>'Flex SP DSCR_MU Pricer'!H8</f>
        <v>NA</v>
      </c>
      <c r="D9" s="450">
        <f>'Flex SP DSCR_MU Pricer'!I8</f>
        <v>99.188299999999998</v>
      </c>
      <c r="E9" s="459"/>
      <c r="F9" s="452"/>
      <c r="G9" s="453"/>
      <c r="H9" s="454" t="s">
        <v>24</v>
      </c>
      <c r="I9" s="455"/>
      <c r="J9" s="456">
        <v>0</v>
      </c>
      <c r="K9" s="457">
        <v>0</v>
      </c>
      <c r="L9" s="457">
        <v>0</v>
      </c>
      <c r="M9" s="457">
        <v>-0.25</v>
      </c>
      <c r="N9" s="457">
        <v>-0.625</v>
      </c>
      <c r="O9" s="457">
        <v>-1.5</v>
      </c>
      <c r="P9" s="457">
        <v>-2.75</v>
      </c>
      <c r="Q9" s="460"/>
      <c r="R9" s="438" t="s">
        <v>200</v>
      </c>
      <c r="S9" s="438"/>
      <c r="T9" s="438"/>
      <c r="U9" s="438"/>
      <c r="V9" s="438"/>
      <c r="W9" s="438"/>
      <c r="X9" s="439"/>
    </row>
    <row r="10" spans="2:24" ht="15.75" x14ac:dyDescent="0.25">
      <c r="B10" s="448">
        <f>'Flex SP DSCR_MU Pricer'!A9-0.001</f>
        <v>6.8739999999999997</v>
      </c>
      <c r="C10" s="449" t="str">
        <f>'Flex SP DSCR_MU Pricer'!H9</f>
        <v>NA</v>
      </c>
      <c r="D10" s="450">
        <f>'Flex SP DSCR_MU Pricer'!I9</f>
        <v>99.813299999999998</v>
      </c>
      <c r="E10" s="459"/>
      <c r="F10" s="452"/>
      <c r="G10" s="453"/>
      <c r="H10" s="461" t="s">
        <v>201</v>
      </c>
      <c r="I10" s="462"/>
      <c r="J10" s="456">
        <v>0</v>
      </c>
      <c r="K10" s="457">
        <v>-0.25</v>
      </c>
      <c r="L10" s="457">
        <v>-0.5</v>
      </c>
      <c r="M10" s="457">
        <v>-0.875</v>
      </c>
      <c r="N10" s="457">
        <v>-1.125</v>
      </c>
      <c r="O10" s="457">
        <v>-2.625</v>
      </c>
      <c r="P10" s="463" t="s">
        <v>18</v>
      </c>
      <c r="Q10" s="459"/>
      <c r="R10" s="438" t="s">
        <v>202</v>
      </c>
      <c r="S10" s="438"/>
      <c r="T10" s="438"/>
      <c r="U10" s="438"/>
      <c r="V10" s="438"/>
      <c r="W10" s="438"/>
      <c r="X10" s="439"/>
    </row>
    <row r="11" spans="2:24" ht="15.75" x14ac:dyDescent="0.25">
      <c r="B11" s="448">
        <f>'Flex SP DSCR_MU Pricer'!A10-0.001</f>
        <v>6.9989999999999997</v>
      </c>
      <c r="C11" s="449" t="str">
        <f>'Flex SP DSCR_MU Pricer'!H10</f>
        <v>NA</v>
      </c>
      <c r="D11" s="450">
        <f>'Flex SP DSCR_MU Pricer'!I10</f>
        <v>100.4383</v>
      </c>
      <c r="E11" s="451"/>
      <c r="F11" s="452"/>
      <c r="G11" s="453"/>
      <c r="H11" s="454" t="s">
        <v>28</v>
      </c>
      <c r="I11" s="455"/>
      <c r="J11" s="456">
        <v>-0.5</v>
      </c>
      <c r="K11" s="457">
        <v>-0.75</v>
      </c>
      <c r="L11" s="457">
        <v>-0.875</v>
      </c>
      <c r="M11" s="457">
        <v>-2.125</v>
      </c>
      <c r="N11" s="457">
        <v>-3</v>
      </c>
      <c r="O11" s="457">
        <v>-3.5</v>
      </c>
      <c r="P11" s="464" t="s">
        <v>18</v>
      </c>
      <c r="Q11" s="459"/>
      <c r="R11" s="438" t="s">
        <v>52</v>
      </c>
      <c r="S11" s="438"/>
      <c r="T11" s="438"/>
      <c r="U11" s="438"/>
      <c r="V11" s="438"/>
      <c r="W11" s="438"/>
      <c r="X11" s="439"/>
    </row>
    <row r="12" spans="2:24" ht="15.75" x14ac:dyDescent="0.25">
      <c r="B12" s="448">
        <f>'Flex SP DSCR_MU Pricer'!A11-0.001</f>
        <v>7.1239999999999997</v>
      </c>
      <c r="C12" s="449" t="str">
        <f>'Flex SP DSCR_MU Pricer'!H11</f>
        <v>NA</v>
      </c>
      <c r="D12" s="450">
        <f>'Flex SP DSCR_MU Pricer'!I11</f>
        <v>100.9383</v>
      </c>
      <c r="E12" s="459"/>
      <c r="F12" s="452"/>
      <c r="G12" s="453"/>
      <c r="H12" s="454" t="s">
        <v>30</v>
      </c>
      <c r="I12" s="455"/>
      <c r="J12" s="456">
        <v>-0.75</v>
      </c>
      <c r="K12" s="457">
        <v>-1.125</v>
      </c>
      <c r="L12" s="457">
        <v>-1.5</v>
      </c>
      <c r="M12" s="457">
        <v>-2.75</v>
      </c>
      <c r="N12" s="457">
        <v>-3.625</v>
      </c>
      <c r="O12" s="465" t="s">
        <v>18</v>
      </c>
      <c r="P12" s="464" t="s">
        <v>18</v>
      </c>
      <c r="Q12" s="459"/>
      <c r="R12" s="466" t="s">
        <v>55</v>
      </c>
      <c r="S12" s="466"/>
      <c r="T12" s="466"/>
      <c r="U12" s="466"/>
      <c r="V12" s="466"/>
      <c r="W12" s="466"/>
      <c r="X12" s="467"/>
    </row>
    <row r="13" spans="2:24" ht="15.75" x14ac:dyDescent="0.25">
      <c r="B13" s="448">
        <f>'Flex SP DSCR_MU Pricer'!A12-0.001</f>
        <v>7.2489999999999997</v>
      </c>
      <c r="C13" s="449" t="str">
        <f>'Flex SP DSCR_MU Pricer'!H12</f>
        <v>NA</v>
      </c>
      <c r="D13" s="450">
        <f>'Flex SP DSCR_MU Pricer'!I12</f>
        <v>101.3133</v>
      </c>
      <c r="E13" s="459"/>
      <c r="F13" s="452"/>
      <c r="G13" s="453"/>
      <c r="H13" s="454" t="s">
        <v>109</v>
      </c>
      <c r="I13" s="455"/>
      <c r="J13" s="468">
        <v>-2.75</v>
      </c>
      <c r="K13" s="469">
        <v>-3.125</v>
      </c>
      <c r="L13" s="469">
        <v>-3.75</v>
      </c>
      <c r="M13" s="469">
        <v>-4.625</v>
      </c>
      <c r="N13" s="465" t="s">
        <v>18</v>
      </c>
      <c r="O13" s="470" t="s">
        <v>18</v>
      </c>
      <c r="P13" s="464" t="s">
        <v>18</v>
      </c>
      <c r="Q13" s="459"/>
      <c r="R13" s="438" t="s">
        <v>131</v>
      </c>
      <c r="S13" s="438"/>
      <c r="T13" s="438"/>
      <c r="U13" s="438"/>
      <c r="V13" s="438"/>
      <c r="W13" s="438"/>
      <c r="X13" s="439"/>
    </row>
    <row r="14" spans="2:24" ht="15" x14ac:dyDescent="0.2">
      <c r="B14" s="448">
        <f>'Flex SP DSCR_MU Pricer'!A13-0.001</f>
        <v>7.3739999999999997</v>
      </c>
      <c r="C14" s="449" t="str">
        <f>'Flex SP DSCR_MU Pricer'!H13</f>
        <v>NA</v>
      </c>
      <c r="D14" s="450">
        <f>'Flex SP DSCR_MU Pricer'!I13</f>
        <v>101.6883</v>
      </c>
      <c r="E14" s="459"/>
      <c r="F14" s="452"/>
      <c r="G14" s="453"/>
      <c r="H14" s="454" t="s">
        <v>203</v>
      </c>
      <c r="I14" s="455"/>
      <c r="J14" s="471" t="s">
        <v>18</v>
      </c>
      <c r="K14" s="464" t="s">
        <v>18</v>
      </c>
      <c r="L14" s="464" t="s">
        <v>18</v>
      </c>
      <c r="M14" s="464" t="s">
        <v>18</v>
      </c>
      <c r="N14" s="464" t="s">
        <v>18</v>
      </c>
      <c r="O14" s="464" t="s">
        <v>18</v>
      </c>
      <c r="P14" s="464" t="s">
        <v>18</v>
      </c>
      <c r="Q14" s="459"/>
      <c r="R14" s="438" t="s">
        <v>64</v>
      </c>
      <c r="S14" s="438"/>
      <c r="T14" s="438"/>
      <c r="U14" s="438"/>
      <c r="V14" s="438"/>
      <c r="W14" s="438"/>
      <c r="X14" s="439"/>
    </row>
    <row r="15" spans="2:24" ht="15" x14ac:dyDescent="0.2">
      <c r="B15" s="448">
        <f>'Flex SP DSCR_MU Pricer'!A14-0.001</f>
        <v>7.4989999999999997</v>
      </c>
      <c r="C15" s="449" t="str">
        <f>'Flex SP DSCR_MU Pricer'!H14</f>
        <v>NA</v>
      </c>
      <c r="D15" s="450">
        <f>'Flex SP DSCR_MU Pricer'!I14</f>
        <v>101.9383</v>
      </c>
      <c r="E15" s="459"/>
      <c r="F15" s="452"/>
      <c r="G15" s="453"/>
      <c r="H15" s="461" t="s">
        <v>204</v>
      </c>
      <c r="I15" s="462"/>
      <c r="J15" s="471" t="s">
        <v>18</v>
      </c>
      <c r="K15" s="464" t="s">
        <v>18</v>
      </c>
      <c r="L15" s="464" t="s">
        <v>18</v>
      </c>
      <c r="M15" s="464" t="s">
        <v>18</v>
      </c>
      <c r="N15" s="464" t="s">
        <v>18</v>
      </c>
      <c r="O15" s="464" t="s">
        <v>18</v>
      </c>
      <c r="P15" s="464" t="s">
        <v>18</v>
      </c>
      <c r="Q15" s="459"/>
      <c r="R15" s="466" t="s">
        <v>67</v>
      </c>
      <c r="S15" s="466"/>
      <c r="T15" s="466"/>
      <c r="U15" s="466"/>
      <c r="V15" s="466"/>
      <c r="W15" s="466"/>
      <c r="X15" s="467"/>
    </row>
    <row r="16" spans="2:24" ht="15" customHeight="1" x14ac:dyDescent="0.2">
      <c r="B16" s="448">
        <f>'Flex SP DSCR_MU Pricer'!A15-0.001</f>
        <v>7.6239999999999997</v>
      </c>
      <c r="C16" s="449" t="str">
        <f>'Flex SP DSCR_MU Pricer'!H15</f>
        <v>NA</v>
      </c>
      <c r="D16" s="450">
        <f>'Flex SP DSCR_MU Pricer'!I15</f>
        <v>102.3133</v>
      </c>
      <c r="E16" s="459"/>
      <c r="F16" s="472"/>
      <c r="G16" s="472"/>
      <c r="H16" s="442"/>
      <c r="I16" s="442"/>
      <c r="J16" s="473" t="s">
        <v>198</v>
      </c>
      <c r="K16" s="474">
        <v>0.55000000000000004</v>
      </c>
      <c r="L16" s="474">
        <v>0.60000000000000009</v>
      </c>
      <c r="M16" s="474">
        <v>0.65000000000000013</v>
      </c>
      <c r="N16" s="474">
        <v>0.70000000000000018</v>
      </c>
      <c r="O16" s="474">
        <v>0.75000000000000022</v>
      </c>
      <c r="P16" s="474">
        <v>0.80000000000000027</v>
      </c>
      <c r="Q16" s="459"/>
      <c r="R16" s="438" t="s">
        <v>135</v>
      </c>
      <c r="S16" s="438"/>
      <c r="T16" s="438"/>
      <c r="U16" s="438"/>
      <c r="V16" s="438"/>
      <c r="W16" s="438"/>
      <c r="X16" s="439"/>
    </row>
    <row r="17" spans="2:24" ht="15" x14ac:dyDescent="0.2">
      <c r="B17" s="448">
        <f>'Flex SP DSCR_MU Pricer'!A16-0.001</f>
        <v>7.7489999999999997</v>
      </c>
      <c r="C17" s="449" t="str">
        <f>'Flex SP DSCR_MU Pricer'!H16</f>
        <v>NA</v>
      </c>
      <c r="D17" s="450">
        <f>'Flex SP DSCR_MU Pricer'!I16</f>
        <v>102.5633</v>
      </c>
      <c r="E17" s="459"/>
      <c r="F17" s="437" t="s">
        <v>205</v>
      </c>
      <c r="G17" s="437"/>
      <c r="H17" s="437"/>
      <c r="I17" s="437"/>
      <c r="J17" s="437"/>
      <c r="K17" s="437"/>
      <c r="L17" s="437"/>
      <c r="M17" s="437"/>
      <c r="N17" s="437"/>
      <c r="O17" s="437"/>
      <c r="P17" s="437"/>
      <c r="Q17" s="459"/>
      <c r="R17" s="466" t="s">
        <v>73</v>
      </c>
      <c r="S17" s="466"/>
      <c r="T17" s="466"/>
      <c r="U17" s="466"/>
      <c r="V17" s="466"/>
      <c r="W17" s="466"/>
      <c r="X17" s="467"/>
    </row>
    <row r="18" spans="2:24" ht="15" customHeight="1" x14ac:dyDescent="0.25">
      <c r="B18" s="448">
        <f>'Flex SP DSCR_MU Pricer'!A17-0.001</f>
        <v>7.8739999999999997</v>
      </c>
      <c r="C18" s="449" t="str">
        <f>'Flex SP DSCR_MU Pricer'!H17</f>
        <v>NA</v>
      </c>
      <c r="D18" s="450">
        <f>'Flex SP DSCR_MU Pricer'!I17</f>
        <v>102.8133</v>
      </c>
      <c r="E18" s="459"/>
      <c r="F18" s="452" t="s">
        <v>206</v>
      </c>
      <c r="G18" s="452"/>
      <c r="H18" s="475" t="s">
        <v>207</v>
      </c>
      <c r="I18" s="476"/>
      <c r="J18" s="286">
        <v>-3.125</v>
      </c>
      <c r="K18" s="286">
        <v>-3.375</v>
      </c>
      <c r="L18" s="286">
        <v>-3.5</v>
      </c>
      <c r="M18" s="286">
        <v>-3.75</v>
      </c>
      <c r="N18" s="286">
        <v>-4</v>
      </c>
      <c r="O18" s="286">
        <v>-4.25</v>
      </c>
      <c r="P18" s="477" t="s">
        <v>18</v>
      </c>
      <c r="Q18" s="459"/>
      <c r="R18" s="438" t="s">
        <v>143</v>
      </c>
      <c r="S18" s="438"/>
      <c r="T18" s="438"/>
      <c r="U18" s="438"/>
      <c r="V18" s="438"/>
      <c r="W18" s="438"/>
      <c r="X18" s="439"/>
    </row>
    <row r="19" spans="2:24" ht="15" customHeight="1" x14ac:dyDescent="0.25">
      <c r="B19" s="448">
        <f>'Flex SP DSCR_MU Pricer'!A18-0.001</f>
        <v>7.9989999999999997</v>
      </c>
      <c r="C19" s="449" t="str">
        <f>'Flex SP DSCR_MU Pricer'!H18</f>
        <v>NA</v>
      </c>
      <c r="D19" s="450">
        <f>'Flex SP DSCR_MU Pricer'!I18</f>
        <v>103.0633</v>
      </c>
      <c r="E19" s="459"/>
      <c r="F19" s="452"/>
      <c r="G19" s="452"/>
      <c r="H19" s="478" t="s">
        <v>208</v>
      </c>
      <c r="I19" s="479"/>
      <c r="J19" s="286">
        <v>-1.875</v>
      </c>
      <c r="K19" s="286">
        <v>-2</v>
      </c>
      <c r="L19" s="286">
        <v>-2.125</v>
      </c>
      <c r="M19" s="286">
        <v>-2.125</v>
      </c>
      <c r="N19" s="286">
        <v>-2.25</v>
      </c>
      <c r="O19" s="286">
        <v>-2.375</v>
      </c>
      <c r="P19" s="477" t="s">
        <v>18</v>
      </c>
      <c r="Q19" s="459"/>
      <c r="R19" s="480" t="s">
        <v>209</v>
      </c>
      <c r="S19" s="480"/>
      <c r="T19" s="480"/>
      <c r="U19" s="480"/>
      <c r="V19" s="480"/>
      <c r="W19" s="480"/>
      <c r="X19" s="481"/>
    </row>
    <row r="20" spans="2:24" ht="15" customHeight="1" x14ac:dyDescent="0.25">
      <c r="B20" s="448">
        <f>'Flex SP DSCR_MU Pricer'!A19-0.001</f>
        <v>8.1240000000000006</v>
      </c>
      <c r="C20" s="449" t="str">
        <f>'Flex SP DSCR_MU Pricer'!H19</f>
        <v>NA</v>
      </c>
      <c r="D20" s="450">
        <f>'Flex SP DSCR_MU Pricer'!I19</f>
        <v>103.3133</v>
      </c>
      <c r="E20" s="459"/>
      <c r="F20" s="452"/>
      <c r="G20" s="452"/>
      <c r="H20" s="482" t="s">
        <v>210</v>
      </c>
      <c r="I20" s="483"/>
      <c r="J20" s="286">
        <v>0.5</v>
      </c>
      <c r="K20" s="286">
        <v>0.5</v>
      </c>
      <c r="L20" s="286">
        <v>0.5</v>
      </c>
      <c r="M20" s="286">
        <v>0.625</v>
      </c>
      <c r="N20" s="286">
        <v>0.625</v>
      </c>
      <c r="O20" s="286">
        <v>0.625</v>
      </c>
      <c r="P20" s="286">
        <v>0.625</v>
      </c>
      <c r="Q20" s="459"/>
      <c r="R20" s="480" t="s">
        <v>45</v>
      </c>
      <c r="S20" s="480"/>
      <c r="T20" s="480"/>
      <c r="U20" s="480"/>
      <c r="V20" s="480"/>
      <c r="W20" s="480"/>
      <c r="X20" s="481"/>
    </row>
    <row r="21" spans="2:24" ht="15" customHeight="1" x14ac:dyDescent="0.2">
      <c r="B21" s="448">
        <f>'Flex SP DSCR_MU Pricer'!A20-0.001</f>
        <v>8.2490000000000006</v>
      </c>
      <c r="C21" s="449" t="str">
        <f>'Flex SP DSCR_MU Pricer'!H20</f>
        <v>NA</v>
      </c>
      <c r="D21" s="450">
        <f>'Flex SP DSCR_MU Pricer'!I20</f>
        <v>103.5633</v>
      </c>
      <c r="E21" s="459"/>
      <c r="F21" s="452"/>
      <c r="G21" s="452"/>
      <c r="H21" s="482" t="s">
        <v>211</v>
      </c>
      <c r="I21" s="483"/>
      <c r="J21" s="484" t="s">
        <v>18</v>
      </c>
      <c r="K21" s="484" t="s">
        <v>18</v>
      </c>
      <c r="L21" s="484" t="s">
        <v>18</v>
      </c>
      <c r="M21" s="484" t="s">
        <v>18</v>
      </c>
      <c r="N21" s="484" t="s">
        <v>18</v>
      </c>
      <c r="O21" s="484" t="s">
        <v>18</v>
      </c>
      <c r="P21" s="484" t="s">
        <v>18</v>
      </c>
      <c r="Q21" s="459"/>
      <c r="R21" s="299" t="s">
        <v>212</v>
      </c>
      <c r="S21" s="299"/>
      <c r="T21" s="299"/>
      <c r="U21" s="299"/>
      <c r="V21" s="299"/>
      <c r="W21" s="299"/>
      <c r="X21" s="300"/>
    </row>
    <row r="22" spans="2:24" ht="15" customHeight="1" x14ac:dyDescent="0.2">
      <c r="B22" s="448">
        <f>'Flex SP DSCR_MU Pricer'!A21-0.001</f>
        <v>8.3740000000000006</v>
      </c>
      <c r="C22" s="449" t="str">
        <f>'Flex SP DSCR_MU Pricer'!H21</f>
        <v>NA</v>
      </c>
      <c r="D22" s="450">
        <f>'Flex SP DSCR_MU Pricer'!I21</f>
        <v>103.8133</v>
      </c>
      <c r="E22" s="459"/>
      <c r="F22" s="452"/>
      <c r="G22" s="452"/>
      <c r="H22" s="482" t="s">
        <v>213</v>
      </c>
      <c r="I22" s="483"/>
      <c r="J22" s="273">
        <v>-3</v>
      </c>
      <c r="K22" s="273">
        <v>-3</v>
      </c>
      <c r="L22" s="273">
        <v>-3.25</v>
      </c>
      <c r="M22" s="273">
        <v>-3.375</v>
      </c>
      <c r="N22" s="273">
        <v>-3.75</v>
      </c>
      <c r="O22" s="485" t="s">
        <v>18</v>
      </c>
      <c r="P22" s="486" t="s">
        <v>18</v>
      </c>
      <c r="Q22" s="459"/>
      <c r="R22" s="294" t="s">
        <v>27</v>
      </c>
      <c r="S22" s="294"/>
      <c r="T22" s="294"/>
      <c r="U22" s="487">
        <v>6.25E-2</v>
      </c>
      <c r="V22" s="487"/>
      <c r="W22" s="487"/>
      <c r="X22" s="488"/>
    </row>
    <row r="23" spans="2:24" ht="15" customHeight="1" x14ac:dyDescent="0.2">
      <c r="B23" s="448">
        <f>'Flex SP DSCR_MU Pricer'!A22-0.001</f>
        <v>8.4990000000000006</v>
      </c>
      <c r="C23" s="449" t="str">
        <f>'Flex SP DSCR_MU Pricer'!H22</f>
        <v>NA</v>
      </c>
      <c r="D23" s="450">
        <f>'Flex SP DSCR_MU Pricer'!I22</f>
        <v>104.0633</v>
      </c>
      <c r="E23" s="459"/>
      <c r="F23" s="452" t="s">
        <v>214</v>
      </c>
      <c r="G23" s="452"/>
      <c r="H23" s="478" t="s">
        <v>215</v>
      </c>
      <c r="I23" s="479"/>
      <c r="J23" s="273">
        <v>-1.5</v>
      </c>
      <c r="K23" s="273">
        <v>-1.5</v>
      </c>
      <c r="L23" s="273">
        <v>-1.5</v>
      </c>
      <c r="M23" s="273">
        <v>-1.5</v>
      </c>
      <c r="N23" s="273">
        <v>-1.5</v>
      </c>
      <c r="O23" s="273">
        <v>-1.625</v>
      </c>
      <c r="P23" s="489" t="s">
        <v>18</v>
      </c>
      <c r="Q23" s="459"/>
      <c r="R23" s="294" t="s">
        <v>29</v>
      </c>
      <c r="S23" s="294"/>
      <c r="T23" s="294"/>
      <c r="U23" s="490">
        <v>0</v>
      </c>
      <c r="V23" s="490"/>
      <c r="W23" s="490"/>
      <c r="X23" s="491"/>
    </row>
    <row r="24" spans="2:24" ht="15" customHeight="1" x14ac:dyDescent="0.2">
      <c r="B24" s="448">
        <f>'Flex SP DSCR_MU Pricer'!A23-0.001</f>
        <v>8.6240000000000006</v>
      </c>
      <c r="C24" s="449" t="str">
        <f>'Flex SP DSCR_MU Pricer'!H23</f>
        <v>NA</v>
      </c>
      <c r="D24" s="450">
        <f>'Flex SP DSCR_MU Pricer'!I23</f>
        <v>104.3133</v>
      </c>
      <c r="E24" s="459"/>
      <c r="F24" s="472" t="s">
        <v>216</v>
      </c>
      <c r="G24" s="472"/>
      <c r="H24" s="472"/>
      <c r="I24" s="472"/>
      <c r="J24" s="472"/>
      <c r="K24" s="472"/>
      <c r="L24" s="472"/>
      <c r="M24" s="472"/>
      <c r="N24" s="472"/>
      <c r="O24" s="472"/>
      <c r="P24" s="472"/>
      <c r="Q24" s="459"/>
      <c r="R24" s="294" t="s">
        <v>31</v>
      </c>
      <c r="S24" s="294"/>
      <c r="T24" s="294"/>
      <c r="U24" s="302">
        <v>-0.375</v>
      </c>
      <c r="V24" s="302"/>
      <c r="W24" s="302"/>
      <c r="X24" s="303"/>
    </row>
    <row r="25" spans="2:24" ht="15" customHeight="1" x14ac:dyDescent="0.25">
      <c r="B25" s="448">
        <f>'Flex SP DSCR_MU Pricer'!A24-0.001</f>
        <v>8.7490000000000006</v>
      </c>
      <c r="C25" s="449" t="str">
        <f>'Flex SP DSCR_MU Pricer'!H24</f>
        <v>NA</v>
      </c>
      <c r="D25" s="450">
        <f>'Flex SP DSCR_MU Pricer'!I24</f>
        <v>104.5633</v>
      </c>
      <c r="E25" s="459"/>
      <c r="F25" s="492" t="s">
        <v>217</v>
      </c>
      <c r="G25" s="492"/>
      <c r="H25" s="493" t="s">
        <v>218</v>
      </c>
      <c r="I25" s="494"/>
      <c r="J25" s="495">
        <v>-0.625</v>
      </c>
      <c r="K25" s="495">
        <v>-0.625</v>
      </c>
      <c r="L25" s="495">
        <v>-0.75</v>
      </c>
      <c r="M25" s="495">
        <v>-0.75</v>
      </c>
      <c r="N25" s="495">
        <v>-1</v>
      </c>
      <c r="O25" s="495">
        <v>-1.125</v>
      </c>
      <c r="P25" s="496">
        <v>-1.625</v>
      </c>
      <c r="Q25" s="459"/>
      <c r="R25" s="497" t="s">
        <v>219</v>
      </c>
      <c r="S25" s="497"/>
      <c r="T25" s="498" t="s">
        <v>220</v>
      </c>
      <c r="U25" s="498"/>
      <c r="V25" s="498"/>
      <c r="W25" s="498"/>
      <c r="X25" s="499"/>
    </row>
    <row r="26" spans="2:24" ht="15.75" x14ac:dyDescent="0.2">
      <c r="B26" s="448">
        <f>'Flex SP DSCR_MU Pricer'!A25-0.001</f>
        <v>8.8740000000000006</v>
      </c>
      <c r="C26" s="449" t="str">
        <f>'Flex SP DSCR_MU Pricer'!H25</f>
        <v>NA</v>
      </c>
      <c r="D26" s="450">
        <f>'Flex SP DSCR_MU Pricer'!I25</f>
        <v>104.8133</v>
      </c>
      <c r="E26" s="459"/>
      <c r="F26" s="492" t="s">
        <v>124</v>
      </c>
      <c r="G26" s="492"/>
      <c r="H26" s="500" t="s">
        <v>221</v>
      </c>
      <c r="I26" s="494"/>
      <c r="J26" s="501">
        <v>-1.25</v>
      </c>
      <c r="K26" s="501">
        <v>-1.25</v>
      </c>
      <c r="L26" s="501">
        <v>-1.25</v>
      </c>
      <c r="M26" s="501">
        <v>-1.25</v>
      </c>
      <c r="N26" s="322" t="s">
        <v>18</v>
      </c>
      <c r="O26" s="322" t="s">
        <v>18</v>
      </c>
      <c r="P26" s="322" t="s">
        <v>18</v>
      </c>
      <c r="Q26" s="459"/>
      <c r="R26" s="502" t="s">
        <v>222</v>
      </c>
      <c r="S26" s="502"/>
      <c r="T26" s="503">
        <v>-0.25</v>
      </c>
      <c r="U26" s="503"/>
      <c r="V26" s="503"/>
      <c r="W26" s="503"/>
      <c r="X26" s="504"/>
    </row>
    <row r="27" spans="2:24" ht="15.75" x14ac:dyDescent="0.2">
      <c r="B27" s="448">
        <f>'Flex SP DSCR_MU Pricer'!A26-0.001</f>
        <v>8.9990000000000006</v>
      </c>
      <c r="C27" s="449" t="str">
        <f>'Flex SP DSCR_MU Pricer'!H26</f>
        <v>NA</v>
      </c>
      <c r="D27" s="450">
        <f>'Flex SP DSCR_MU Pricer'!I26</f>
        <v>105.0633</v>
      </c>
      <c r="E27" s="459"/>
      <c r="F27" s="492"/>
      <c r="G27" s="492"/>
      <c r="H27" s="500" t="s">
        <v>223</v>
      </c>
      <c r="I27" s="494"/>
      <c r="J27" s="501">
        <v>-1</v>
      </c>
      <c r="K27" s="501">
        <v>-1</v>
      </c>
      <c r="L27" s="501">
        <v>-1</v>
      </c>
      <c r="M27" s="501">
        <v>-1</v>
      </c>
      <c r="N27" s="501">
        <v>-1</v>
      </c>
      <c r="O27" s="501">
        <v>-1.375</v>
      </c>
      <c r="P27" s="501">
        <v>-1.75</v>
      </c>
      <c r="Q27" s="459"/>
      <c r="R27" s="502" t="s">
        <v>27</v>
      </c>
      <c r="S27" s="502"/>
      <c r="T27" s="505">
        <v>-0.375</v>
      </c>
      <c r="U27" s="505"/>
      <c r="V27" s="505"/>
      <c r="W27" s="505"/>
      <c r="X27" s="506"/>
    </row>
    <row r="28" spans="2:24" ht="15.75" x14ac:dyDescent="0.25">
      <c r="B28" s="448">
        <f>'Flex SP DSCR_MU Pricer'!A27-0.001</f>
        <v>9.1240000000000006</v>
      </c>
      <c r="C28" s="449" t="str">
        <f>'Flex SP DSCR_MU Pricer'!H27</f>
        <v>NA</v>
      </c>
      <c r="D28" s="450">
        <f>'Flex SP DSCR_MU Pricer'!I27</f>
        <v>105.3133</v>
      </c>
      <c r="E28" s="459"/>
      <c r="F28" s="492"/>
      <c r="G28" s="492"/>
      <c r="H28" s="500" t="s">
        <v>128</v>
      </c>
      <c r="I28" s="494"/>
      <c r="J28" s="286">
        <v>0.125</v>
      </c>
      <c r="K28" s="286">
        <v>0.125</v>
      </c>
      <c r="L28" s="286">
        <v>0.125</v>
      </c>
      <c r="M28" s="286">
        <v>0.125</v>
      </c>
      <c r="N28" s="286">
        <v>0.125</v>
      </c>
      <c r="O28" s="286">
        <v>-0.25</v>
      </c>
      <c r="P28" s="501">
        <v>-0.625</v>
      </c>
      <c r="Q28" s="459"/>
      <c r="R28" s="502" t="s">
        <v>35</v>
      </c>
      <c r="S28" s="502"/>
      <c r="T28" s="507">
        <v>-0.25</v>
      </c>
      <c r="U28" s="507"/>
      <c r="V28" s="507"/>
      <c r="W28" s="507"/>
      <c r="X28" s="508"/>
    </row>
    <row r="29" spans="2:24" ht="15.75" x14ac:dyDescent="0.2">
      <c r="B29" s="448">
        <f>'Flex SP DSCR_MU Pricer'!A28-0.001</f>
        <v>9.2490000000000006</v>
      </c>
      <c r="C29" s="449" t="str">
        <f>'Flex SP DSCR_MU Pricer'!H28</f>
        <v>NA</v>
      </c>
      <c r="D29" s="450">
        <f>'Flex SP DSCR_MU Pricer'!I28</f>
        <v>105.5633</v>
      </c>
      <c r="E29" s="459"/>
      <c r="F29" s="492"/>
      <c r="G29" s="492"/>
      <c r="H29" s="500" t="s">
        <v>130</v>
      </c>
      <c r="I29" s="494"/>
      <c r="J29" s="501">
        <v>0</v>
      </c>
      <c r="K29" s="501">
        <v>0</v>
      </c>
      <c r="L29" s="501">
        <v>0</v>
      </c>
      <c r="M29" s="501">
        <v>0</v>
      </c>
      <c r="N29" s="501">
        <v>0</v>
      </c>
      <c r="O29" s="501">
        <v>0</v>
      </c>
      <c r="P29" s="501">
        <v>-0.375</v>
      </c>
      <c r="Q29" s="459"/>
      <c r="R29" s="502" t="s">
        <v>224</v>
      </c>
      <c r="S29" s="502"/>
      <c r="T29" s="507" t="s">
        <v>31</v>
      </c>
      <c r="U29" s="507"/>
      <c r="V29" s="507"/>
      <c r="W29" s="507"/>
      <c r="X29" s="508"/>
    </row>
    <row r="30" spans="2:24" ht="15.75" x14ac:dyDescent="0.2">
      <c r="B30" s="448">
        <f>'Flex SP DSCR_MU Pricer'!A29-0.001</f>
        <v>9.3740000000000006</v>
      </c>
      <c r="C30" s="449" t="str">
        <f>'Flex SP DSCR_MU Pricer'!H29</f>
        <v>NA</v>
      </c>
      <c r="D30" s="450">
        <f>'Flex SP DSCR_MU Pricer'!I29</f>
        <v>105.8133</v>
      </c>
      <c r="E30" s="459"/>
      <c r="F30" s="492"/>
      <c r="G30" s="492"/>
      <c r="H30" s="500" t="s">
        <v>132</v>
      </c>
      <c r="I30" s="494"/>
      <c r="J30" s="501">
        <v>-0.5</v>
      </c>
      <c r="K30" s="501">
        <v>-0.5</v>
      </c>
      <c r="L30" s="501">
        <v>-0.5</v>
      </c>
      <c r="M30" s="501">
        <v>-0.5</v>
      </c>
      <c r="N30" s="501">
        <v>-0.5</v>
      </c>
      <c r="O30" s="501">
        <v>-0.875</v>
      </c>
      <c r="P30" s="501" t="s">
        <v>18</v>
      </c>
      <c r="Q30" s="459"/>
      <c r="R30" s="509" t="s">
        <v>217</v>
      </c>
      <c r="S30" s="509"/>
      <c r="T30" s="510" t="s">
        <v>225</v>
      </c>
      <c r="U30" s="510" t="s">
        <v>226</v>
      </c>
      <c r="V30" s="510" t="s">
        <v>153</v>
      </c>
      <c r="W30" s="510" t="s">
        <v>227</v>
      </c>
      <c r="X30" s="511" t="s">
        <v>228</v>
      </c>
    </row>
    <row r="31" spans="2:24" ht="15.75" x14ac:dyDescent="0.2">
      <c r="B31" s="448">
        <f>'Flex SP DSCR_MU Pricer'!A30-0.001</f>
        <v>9.4990000000000006</v>
      </c>
      <c r="C31" s="449" t="str">
        <f>'Flex SP DSCR_MU Pricer'!H30</f>
        <v>NA</v>
      </c>
      <c r="D31" s="450">
        <f>'Flex SP DSCR_MU Pricer'!I30</f>
        <v>106.0633</v>
      </c>
      <c r="E31" s="459"/>
      <c r="F31" s="492"/>
      <c r="G31" s="492"/>
      <c r="H31" s="500" t="s">
        <v>133</v>
      </c>
      <c r="I31" s="494"/>
      <c r="J31" s="501">
        <v>-0.625</v>
      </c>
      <c r="K31" s="501">
        <v>-0.625</v>
      </c>
      <c r="L31" s="501">
        <v>-0.75</v>
      </c>
      <c r="M31" s="501">
        <v>-0.875</v>
      </c>
      <c r="N31" s="501">
        <v>-1</v>
      </c>
      <c r="O31" s="501" t="s">
        <v>18</v>
      </c>
      <c r="P31" s="501" t="s">
        <v>18</v>
      </c>
      <c r="Q31" s="459"/>
      <c r="R31" s="512" t="s">
        <v>229</v>
      </c>
      <c r="S31" s="512"/>
      <c r="T31" s="513"/>
      <c r="U31" s="513">
        <v>360</v>
      </c>
      <c r="V31" s="513">
        <v>360</v>
      </c>
      <c r="W31" s="513"/>
      <c r="X31" s="514"/>
    </row>
    <row r="32" spans="2:24" ht="15.75" x14ac:dyDescent="0.25">
      <c r="B32" s="448">
        <f>'Flex SP DSCR_MU Pricer'!A31-0.001</f>
        <v>9.6240000000000006</v>
      </c>
      <c r="C32" s="449" t="str">
        <f>'Flex SP DSCR_MU Pricer'!H31</f>
        <v>NA</v>
      </c>
      <c r="D32" s="450">
        <f>'Flex SP DSCR_MU Pricer'!I31</f>
        <v>106.3133</v>
      </c>
      <c r="E32" s="459"/>
      <c r="F32" s="492"/>
      <c r="G32" s="492"/>
      <c r="H32" s="500" t="s">
        <v>134</v>
      </c>
      <c r="I32" s="494"/>
      <c r="J32" s="287">
        <v>-1</v>
      </c>
      <c r="K32" s="287">
        <v>-1</v>
      </c>
      <c r="L32" s="287">
        <v>-1</v>
      </c>
      <c r="M32" s="287">
        <v>-1.125</v>
      </c>
      <c r="N32" s="287">
        <v>-1.25</v>
      </c>
      <c r="O32" s="501" t="s">
        <v>18</v>
      </c>
      <c r="P32" s="501" t="s">
        <v>18</v>
      </c>
      <c r="Q32" s="459"/>
      <c r="R32" s="512" t="s">
        <v>230</v>
      </c>
      <c r="S32" s="512"/>
      <c r="T32" s="513">
        <v>120</v>
      </c>
      <c r="U32" s="513">
        <v>240</v>
      </c>
      <c r="V32" s="513">
        <v>360</v>
      </c>
      <c r="W32" s="513"/>
      <c r="X32" s="514"/>
    </row>
    <row r="33" spans="2:25" ht="15.75" x14ac:dyDescent="0.25">
      <c r="B33" s="448">
        <f>'Flex SP DSCR_MU Pricer'!A32-0.001</f>
        <v>9.7490000000000006</v>
      </c>
      <c r="C33" s="449" t="str">
        <f>'Flex SP DSCR_MU Pricer'!H32</f>
        <v>NA</v>
      </c>
      <c r="D33" s="450">
        <f>'Flex SP DSCR_MU Pricer'!I32</f>
        <v>106.5633</v>
      </c>
      <c r="E33" s="459"/>
      <c r="F33" s="492"/>
      <c r="G33" s="492"/>
      <c r="H33" s="515" t="s">
        <v>136</v>
      </c>
      <c r="I33" s="516"/>
      <c r="J33" s="287">
        <v>-2.25</v>
      </c>
      <c r="K33" s="287">
        <v>-2.25</v>
      </c>
      <c r="L33" s="287">
        <v>-2.25</v>
      </c>
      <c r="M33" s="287">
        <v>-2.375</v>
      </c>
      <c r="N33" s="287">
        <v>-2.5</v>
      </c>
      <c r="O33" s="501" t="s">
        <v>18</v>
      </c>
      <c r="P33" s="477" t="s">
        <v>18</v>
      </c>
      <c r="Q33" s="459"/>
      <c r="R33" s="502" t="s">
        <v>98</v>
      </c>
      <c r="S33" s="502"/>
      <c r="T33" s="517"/>
      <c r="U33" s="518">
        <v>360</v>
      </c>
      <c r="V33" s="518">
        <v>360</v>
      </c>
      <c r="W33" s="519" t="s">
        <v>231</v>
      </c>
      <c r="X33" s="520">
        <v>6.5000000000000002E-2</v>
      </c>
    </row>
    <row r="34" spans="2:25" ht="14.45" customHeight="1" x14ac:dyDescent="0.25">
      <c r="B34" s="448">
        <f>'Flex SP DSCR_MU Pricer'!A33-0.001</f>
        <v>9.8740000000000006</v>
      </c>
      <c r="C34" s="449" t="str">
        <f>'Flex SP DSCR_MU Pricer'!H33</f>
        <v>NA</v>
      </c>
      <c r="D34" s="450">
        <f>'Flex SP DSCR_MU Pricer'!I33</f>
        <v>106.8133</v>
      </c>
      <c r="E34" s="459"/>
      <c r="F34" s="492" t="s">
        <v>141</v>
      </c>
      <c r="G34" s="492"/>
      <c r="H34" s="521" t="s">
        <v>146</v>
      </c>
      <c r="I34" s="521"/>
      <c r="J34" s="286">
        <v>-0.5</v>
      </c>
      <c r="K34" s="286">
        <v>-0.5</v>
      </c>
      <c r="L34" s="286">
        <v>-0.5</v>
      </c>
      <c r="M34" s="286">
        <v>-0.75</v>
      </c>
      <c r="N34" s="286">
        <v>-0.75</v>
      </c>
      <c r="O34" s="286">
        <v>-1.25</v>
      </c>
      <c r="P34" s="318" t="s">
        <v>18</v>
      </c>
      <c r="Q34" s="459"/>
      <c r="R34" s="502" t="s">
        <v>232</v>
      </c>
      <c r="S34" s="502"/>
      <c r="T34" s="513">
        <v>120</v>
      </c>
      <c r="U34" s="513">
        <v>240</v>
      </c>
      <c r="V34" s="513">
        <v>360</v>
      </c>
      <c r="W34" s="519" t="s">
        <v>231</v>
      </c>
      <c r="X34" s="520">
        <v>6.5000000000000002E-2</v>
      </c>
    </row>
    <row r="35" spans="2:25" ht="15" customHeight="1" x14ac:dyDescent="0.2">
      <c r="B35" s="448">
        <f>'Flex SP DSCR_MU Pricer'!A34-0.001</f>
        <v>9.9990000000000006</v>
      </c>
      <c r="C35" s="449" t="str">
        <f>'Flex SP DSCR_MU Pricer'!H34</f>
        <v>NA</v>
      </c>
      <c r="D35" s="450">
        <f>'Flex SP DSCR_MU Pricer'!I34</f>
        <v>107.0633</v>
      </c>
      <c r="E35" s="459"/>
      <c r="F35" s="492"/>
      <c r="G35" s="492"/>
      <c r="H35" s="521" t="s">
        <v>233</v>
      </c>
      <c r="I35" s="521"/>
      <c r="J35" s="501">
        <v>-0.125</v>
      </c>
      <c r="K35" s="501">
        <v>-0.125</v>
      </c>
      <c r="L35" s="501">
        <v>-0.125</v>
      </c>
      <c r="M35" s="501">
        <v>-0.375</v>
      </c>
      <c r="N35" s="501">
        <v>-0.5</v>
      </c>
      <c r="O35" s="496">
        <v>-0.75</v>
      </c>
      <c r="P35" s="318" t="s">
        <v>18</v>
      </c>
      <c r="Q35" s="459"/>
      <c r="R35" s="502" t="s">
        <v>234</v>
      </c>
      <c r="S35" s="502"/>
      <c r="T35" s="513">
        <v>120</v>
      </c>
      <c r="U35" s="513">
        <v>360</v>
      </c>
      <c r="V35" s="513">
        <v>480</v>
      </c>
      <c r="W35" s="517"/>
      <c r="X35" s="520"/>
    </row>
    <row r="36" spans="2:25" ht="15" customHeight="1" x14ac:dyDescent="0.2">
      <c r="B36" s="448">
        <f>'Flex SP DSCR_MU Pricer'!A35-0.001</f>
        <v>10.124000000000001</v>
      </c>
      <c r="C36" s="449" t="str">
        <f>'Flex SP DSCR_MU Pricer'!H35</f>
        <v>NA</v>
      </c>
      <c r="D36" s="450">
        <f>'Flex SP DSCR_MU Pricer'!I35</f>
        <v>107.3133</v>
      </c>
      <c r="E36" s="459"/>
      <c r="F36" s="492"/>
      <c r="G36" s="492"/>
      <c r="H36" s="521" t="s">
        <v>235</v>
      </c>
      <c r="I36" s="521"/>
      <c r="J36" s="501">
        <v>-1.625</v>
      </c>
      <c r="K36" s="501">
        <v>-1.625</v>
      </c>
      <c r="L36" s="501">
        <v>-1.625</v>
      </c>
      <c r="M36" s="501">
        <v>-1.625</v>
      </c>
      <c r="N36" s="501">
        <v>-1.625</v>
      </c>
      <c r="O36" s="501">
        <v>-1.625</v>
      </c>
      <c r="P36" s="273">
        <v>-1.625</v>
      </c>
      <c r="Q36" s="459"/>
      <c r="R36" s="522" t="s">
        <v>236</v>
      </c>
      <c r="S36" s="523"/>
      <c r="T36" s="523"/>
      <c r="U36" s="523"/>
      <c r="V36" s="523"/>
      <c r="W36" s="523"/>
      <c r="X36" s="524"/>
    </row>
    <row r="37" spans="2:25" ht="15" customHeight="1" x14ac:dyDescent="0.25">
      <c r="B37" s="448">
        <f>'Flex SP DSCR_MU Pricer'!A36-0.001</f>
        <v>10.249000000000001</v>
      </c>
      <c r="C37" s="449" t="str">
        <f>'Flex SP DSCR_MU Pricer'!H36</f>
        <v>NA</v>
      </c>
      <c r="D37" s="450">
        <f>'Flex SP DSCR_MU Pricer'!I36</f>
        <v>107.5633</v>
      </c>
      <c r="E37" s="459"/>
      <c r="F37" s="492"/>
      <c r="G37" s="492"/>
      <c r="H37" s="521" t="s">
        <v>237</v>
      </c>
      <c r="I37" s="521"/>
      <c r="J37" s="525">
        <v>-0.75</v>
      </c>
      <c r="K37" s="525">
        <v>-0.75</v>
      </c>
      <c r="L37" s="525">
        <v>-0.75</v>
      </c>
      <c r="M37" s="525">
        <v>-0.75</v>
      </c>
      <c r="N37" s="525">
        <v>-0.75</v>
      </c>
      <c r="O37" s="318">
        <v>-1</v>
      </c>
      <c r="P37" s="465" t="s">
        <v>18</v>
      </c>
      <c r="Q37" s="459"/>
      <c r="R37" s="526" t="s">
        <v>238</v>
      </c>
      <c r="S37" s="527"/>
      <c r="T37" s="527"/>
      <c r="U37" s="527"/>
      <c r="V37" s="527"/>
      <c r="W37" s="527"/>
      <c r="X37" s="528"/>
    </row>
    <row r="38" spans="2:25" ht="15" customHeight="1" x14ac:dyDescent="0.2">
      <c r="B38" s="448">
        <f>'Flex SP DSCR_MU Pricer'!A37-0.001</f>
        <v>10.374000000000001</v>
      </c>
      <c r="C38" s="449" t="str">
        <f>'Flex SP DSCR_MU Pricer'!H37</f>
        <v>NA</v>
      </c>
      <c r="D38" s="450">
        <f>'Flex SP DSCR_MU Pricer'!I37</f>
        <v>107.8133</v>
      </c>
      <c r="E38" s="459"/>
      <c r="F38" s="492"/>
      <c r="G38" s="492"/>
      <c r="H38" s="521" t="s">
        <v>239</v>
      </c>
      <c r="I38" s="521"/>
      <c r="J38" s="501">
        <v>0.125</v>
      </c>
      <c r="K38" s="501">
        <v>0.125</v>
      </c>
      <c r="L38" s="501">
        <v>0.125</v>
      </c>
      <c r="M38" s="501">
        <v>0.125</v>
      </c>
      <c r="N38" s="501">
        <v>0.125</v>
      </c>
      <c r="O38" s="501">
        <v>0.125</v>
      </c>
      <c r="P38" s="501">
        <v>0.125</v>
      </c>
      <c r="Q38" s="459"/>
      <c r="R38" s="529" t="s">
        <v>240</v>
      </c>
      <c r="S38" s="530"/>
      <c r="T38" s="530"/>
      <c r="U38" s="530"/>
      <c r="V38" s="530"/>
      <c r="W38" s="530"/>
      <c r="X38" s="531"/>
    </row>
    <row r="39" spans="2:25" ht="15" customHeight="1" x14ac:dyDescent="0.25">
      <c r="B39" s="448">
        <f>'Flex SP DSCR_MU Pricer'!A38-0.001</f>
        <v>10.499000000000001</v>
      </c>
      <c r="C39" s="449" t="str">
        <f>'Flex SP DSCR_MU Pricer'!H38</f>
        <v>NA</v>
      </c>
      <c r="D39" s="450">
        <f>'Flex SP DSCR_MU Pricer'!I38</f>
        <v>108.0633</v>
      </c>
      <c r="E39" s="459"/>
      <c r="F39" s="492"/>
      <c r="G39" s="492"/>
      <c r="H39" s="521" t="s">
        <v>160</v>
      </c>
      <c r="I39" s="521"/>
      <c r="J39" s="495">
        <v>-0.125</v>
      </c>
      <c r="K39" s="495">
        <v>-0.125</v>
      </c>
      <c r="L39" s="495">
        <v>-0.25</v>
      </c>
      <c r="M39" s="495">
        <v>-0.25</v>
      </c>
      <c r="N39" s="495">
        <v>-0.375</v>
      </c>
      <c r="O39" s="495">
        <v>-0.5</v>
      </c>
      <c r="P39" s="525">
        <v>-0.75</v>
      </c>
      <c r="Q39" s="459"/>
      <c r="R39" s="529" t="s">
        <v>241</v>
      </c>
      <c r="S39" s="530"/>
      <c r="T39" s="530"/>
      <c r="U39" s="530"/>
      <c r="V39" s="532"/>
      <c r="W39" s="532"/>
      <c r="X39" s="533"/>
    </row>
    <row r="40" spans="2:25" ht="15" customHeight="1" x14ac:dyDescent="0.2">
      <c r="B40" s="448">
        <f>'Flex SP DSCR_MU Pricer'!A39-0.001</f>
        <v>10.624000000000001</v>
      </c>
      <c r="C40" s="449" t="str">
        <f>'Flex SP DSCR_MU Pricer'!H39</f>
        <v>NA</v>
      </c>
      <c r="D40" s="450">
        <f>'Flex SP DSCR_MU Pricer'!I39</f>
        <v>108.3133</v>
      </c>
      <c r="E40" s="459"/>
      <c r="F40" s="492"/>
      <c r="G40" s="492"/>
      <c r="H40" s="521" t="s">
        <v>164</v>
      </c>
      <c r="I40" s="521"/>
      <c r="J40" s="525">
        <v>-3</v>
      </c>
      <c r="K40" s="525">
        <v>-3</v>
      </c>
      <c r="L40" s="525">
        <v>-3</v>
      </c>
      <c r="M40" s="525">
        <v>-3.25</v>
      </c>
      <c r="N40" s="525">
        <v>-3.25</v>
      </c>
      <c r="O40" s="534" t="s">
        <v>18</v>
      </c>
      <c r="P40" s="535" t="s">
        <v>18</v>
      </c>
      <c r="Q40" s="459"/>
      <c r="R40" s="529" t="s">
        <v>242</v>
      </c>
      <c r="S40" s="532"/>
      <c r="T40" s="532"/>
      <c r="U40" s="532"/>
      <c r="V40" s="530"/>
      <c r="W40" s="530"/>
      <c r="X40" s="531"/>
    </row>
    <row r="41" spans="2:25" ht="16.149999999999999" customHeight="1" x14ac:dyDescent="0.25">
      <c r="B41" s="448">
        <f>'Flex SP DSCR_MU Pricer'!A40-0.001</f>
        <v>10.749000000000001</v>
      </c>
      <c r="C41" s="449" t="str">
        <f>'Flex SP DSCR_MU Pricer'!H40</f>
        <v>NA</v>
      </c>
      <c r="D41" s="450">
        <f>'Flex SP DSCR_MU Pricer'!I40</f>
        <v>108.5633</v>
      </c>
      <c r="E41" s="459"/>
      <c r="F41" s="492"/>
      <c r="G41" s="492"/>
      <c r="H41" s="521" t="s">
        <v>243</v>
      </c>
      <c r="I41" s="521"/>
      <c r="J41" s="495">
        <v>-0.375</v>
      </c>
      <c r="K41" s="495">
        <v>-0.375</v>
      </c>
      <c r="L41" s="495">
        <v>-0.5</v>
      </c>
      <c r="M41" s="495">
        <v>-0.5</v>
      </c>
      <c r="N41" s="495">
        <v>-0.625</v>
      </c>
      <c r="O41" s="495">
        <v>-0.75</v>
      </c>
      <c r="P41" s="525">
        <v>-0.875</v>
      </c>
      <c r="Q41" s="459"/>
      <c r="R41" s="536" t="s">
        <v>244</v>
      </c>
      <c r="S41" s="537"/>
      <c r="T41" s="538"/>
      <c r="U41" s="538"/>
      <c r="V41" s="538"/>
      <c r="W41" s="538"/>
      <c r="X41" s="539"/>
    </row>
    <row r="42" spans="2:25" ht="16.149999999999999" customHeight="1" x14ac:dyDescent="0.2">
      <c r="B42" s="448">
        <f>'Flex SP DSCR_MU Pricer'!A41-0.001</f>
        <v>10.874000000000001</v>
      </c>
      <c r="C42" s="449" t="str">
        <f>'Flex SP DSCR_MU Pricer'!H41</f>
        <v>NA</v>
      </c>
      <c r="D42" s="450">
        <f>'Flex SP DSCR_MU Pricer'!I41</f>
        <v>108.8133</v>
      </c>
      <c r="E42" s="459"/>
      <c r="F42" s="492"/>
      <c r="G42" s="492"/>
      <c r="H42" s="521" t="s">
        <v>245</v>
      </c>
      <c r="I42" s="521"/>
      <c r="J42" s="525">
        <v>-0.25</v>
      </c>
      <c r="K42" s="525">
        <v>-0.25</v>
      </c>
      <c r="L42" s="525">
        <v>-0.25</v>
      </c>
      <c r="M42" s="501">
        <v>-0.375</v>
      </c>
      <c r="N42" s="501">
        <v>-0.375</v>
      </c>
      <c r="O42" s="525">
        <v>-0.5</v>
      </c>
      <c r="P42" s="525">
        <v>-0.5</v>
      </c>
      <c r="Q42" s="459"/>
      <c r="R42" s="540" t="s">
        <v>246</v>
      </c>
      <c r="S42" s="541"/>
      <c r="T42" s="541"/>
      <c r="U42" s="541"/>
      <c r="V42" s="541"/>
      <c r="W42" s="541"/>
      <c r="X42" s="542"/>
    </row>
    <row r="43" spans="2:25" ht="15.75" customHeight="1" x14ac:dyDescent="0.2">
      <c r="B43" s="448">
        <f>'Flex SP DSCR_MU Pricer'!A42-0.001</f>
        <v>10.999000000000001</v>
      </c>
      <c r="C43" s="449" t="str">
        <f>'Flex SP DSCR_MU Pricer'!H42</f>
        <v>NA</v>
      </c>
      <c r="D43" s="450">
        <f>'Flex SP DSCR_MU Pricer'!I42</f>
        <v>109.0633</v>
      </c>
      <c r="E43" s="459"/>
      <c r="F43" s="492"/>
      <c r="G43" s="492"/>
      <c r="H43" s="521" t="s">
        <v>173</v>
      </c>
      <c r="I43" s="521"/>
      <c r="J43" s="525">
        <v>-0.25</v>
      </c>
      <c r="K43" s="525">
        <v>-0.25</v>
      </c>
      <c r="L43" s="525">
        <v>-0.25</v>
      </c>
      <c r="M43" s="525">
        <v>-0.25</v>
      </c>
      <c r="N43" s="525">
        <v>-0.25</v>
      </c>
      <c r="O43" s="525">
        <v>-0.25</v>
      </c>
      <c r="P43" s="525">
        <v>-0.25</v>
      </c>
      <c r="Q43" s="459"/>
      <c r="R43" s="543" t="s">
        <v>106</v>
      </c>
      <c r="S43" s="544"/>
      <c r="T43" s="544"/>
      <c r="U43" s="544"/>
      <c r="V43" s="544"/>
      <c r="W43" s="544"/>
      <c r="X43" s="545"/>
    </row>
    <row r="44" spans="2:25" ht="16.5" customHeight="1" x14ac:dyDescent="0.25">
      <c r="B44" s="546" t="s">
        <v>247</v>
      </c>
      <c r="C44" s="547">
        <v>98</v>
      </c>
      <c r="D44" s="547"/>
      <c r="E44" s="548" t="s">
        <v>248</v>
      </c>
      <c r="F44" s="492"/>
      <c r="G44" s="492"/>
      <c r="H44" s="521" t="s">
        <v>60</v>
      </c>
      <c r="I44" s="521"/>
      <c r="J44" s="362">
        <v>-0.75</v>
      </c>
      <c r="K44" s="362">
        <v>-0.75</v>
      </c>
      <c r="L44" s="362">
        <v>-1</v>
      </c>
      <c r="M44" s="362">
        <v>-1</v>
      </c>
      <c r="N44" s="362">
        <v>-1</v>
      </c>
      <c r="O44" s="362">
        <v>-1.125</v>
      </c>
      <c r="P44" s="362">
        <v>-2.25</v>
      </c>
      <c r="Q44" s="459"/>
      <c r="R44" s="549" t="s">
        <v>249</v>
      </c>
      <c r="S44" s="550"/>
      <c r="T44" s="550"/>
      <c r="U44" s="550"/>
      <c r="V44" s="550"/>
      <c r="W44" s="550"/>
      <c r="X44" s="551"/>
    </row>
    <row r="45" spans="2:25" ht="16.149999999999999" customHeight="1" x14ac:dyDescent="0.25">
      <c r="B45" s="552" t="s">
        <v>250</v>
      </c>
      <c r="C45" s="553" t="s">
        <v>154</v>
      </c>
      <c r="D45" s="553" t="s">
        <v>251</v>
      </c>
      <c r="E45" s="554"/>
      <c r="F45" s="492"/>
      <c r="G45" s="492"/>
      <c r="H45" s="521" t="s">
        <v>63</v>
      </c>
      <c r="I45" s="521"/>
      <c r="J45" s="362">
        <v>-1.25</v>
      </c>
      <c r="K45" s="362">
        <v>-1.25</v>
      </c>
      <c r="L45" s="362">
        <v>-1.5</v>
      </c>
      <c r="M45" s="362">
        <v>-1.5</v>
      </c>
      <c r="N45" s="362">
        <v>-1.5</v>
      </c>
      <c r="O45" s="362">
        <v>-1.625</v>
      </c>
      <c r="P45" s="362">
        <v>-2.5</v>
      </c>
      <c r="Q45" s="459"/>
      <c r="R45" s="555" t="s">
        <v>252</v>
      </c>
      <c r="S45" s="556"/>
      <c r="T45" s="556"/>
      <c r="U45" s="556"/>
      <c r="V45" s="556"/>
      <c r="W45" s="556"/>
      <c r="X45" s="557"/>
    </row>
    <row r="46" spans="2:25" ht="15.75" x14ac:dyDescent="0.2">
      <c r="B46" s="558" t="s">
        <v>253</v>
      </c>
      <c r="C46" s="559">
        <v>-3</v>
      </c>
      <c r="D46" s="560">
        <v>101.5</v>
      </c>
      <c r="E46" s="560">
        <v>101.5</v>
      </c>
      <c r="F46" s="492"/>
      <c r="G46" s="492"/>
      <c r="H46" s="521" t="s">
        <v>254</v>
      </c>
      <c r="I46" s="521"/>
      <c r="J46" s="561">
        <v>-3.625</v>
      </c>
      <c r="K46" s="561">
        <v>-3.625</v>
      </c>
      <c r="L46" s="561">
        <v>-3.75</v>
      </c>
      <c r="M46" s="561">
        <v>-4</v>
      </c>
      <c r="N46" s="561">
        <v>-4.5</v>
      </c>
      <c r="O46" s="562">
        <v>-4.75</v>
      </c>
      <c r="P46" s="563" t="s">
        <v>18</v>
      </c>
      <c r="Q46" s="459"/>
      <c r="R46" s="564" t="s">
        <v>85</v>
      </c>
      <c r="S46" s="565"/>
      <c r="T46" s="565"/>
      <c r="U46" s="565"/>
      <c r="V46" s="565"/>
      <c r="W46" s="565"/>
      <c r="X46" s="566"/>
    </row>
    <row r="47" spans="2:25" ht="16.5" customHeight="1" x14ac:dyDescent="0.25">
      <c r="B47" s="558" t="s">
        <v>255</v>
      </c>
      <c r="C47" s="559">
        <v>-1.75</v>
      </c>
      <c r="D47" s="560">
        <v>101.5</v>
      </c>
      <c r="E47" s="560">
        <v>101.5</v>
      </c>
      <c r="F47" s="492"/>
      <c r="G47" s="492"/>
      <c r="H47" s="521" t="s">
        <v>256</v>
      </c>
      <c r="I47" s="521"/>
      <c r="J47" s="561">
        <v>-4</v>
      </c>
      <c r="K47" s="561">
        <v>-4</v>
      </c>
      <c r="L47" s="561">
        <v>-4.125</v>
      </c>
      <c r="M47" s="561">
        <v>-4.375</v>
      </c>
      <c r="N47" s="561">
        <v>-4.5</v>
      </c>
      <c r="O47" s="562">
        <v>-4.75</v>
      </c>
      <c r="P47" s="563" t="s">
        <v>18</v>
      </c>
      <c r="Q47" s="459"/>
      <c r="R47" s="567" t="s">
        <v>257</v>
      </c>
      <c r="S47" s="568"/>
      <c r="T47" s="568"/>
      <c r="U47" s="568"/>
      <c r="V47" s="568"/>
      <c r="W47" s="568"/>
      <c r="X47" s="569"/>
      <c r="Y47" s="570"/>
    </row>
    <row r="48" spans="2:25" ht="14.45" customHeight="1" x14ac:dyDescent="0.2">
      <c r="B48" s="558">
        <v>12</v>
      </c>
      <c r="C48" s="559">
        <v>-1</v>
      </c>
      <c r="D48" s="560">
        <v>102</v>
      </c>
      <c r="E48" s="560">
        <v>102</v>
      </c>
      <c r="F48" s="492"/>
      <c r="G48" s="492"/>
      <c r="H48" s="521" t="s">
        <v>258</v>
      </c>
      <c r="I48" s="521"/>
      <c r="J48" s="501">
        <v>-0.5</v>
      </c>
      <c r="K48" s="501">
        <v>-0.5</v>
      </c>
      <c r="L48" s="501">
        <v>-0.5</v>
      </c>
      <c r="M48" s="571" t="s">
        <v>18</v>
      </c>
      <c r="N48" s="571" t="s">
        <v>18</v>
      </c>
      <c r="O48" s="534" t="s">
        <v>18</v>
      </c>
      <c r="P48" s="534" t="s">
        <v>18</v>
      </c>
      <c r="Q48" s="459"/>
      <c r="R48" s="572" t="s">
        <v>259</v>
      </c>
      <c r="S48" s="573"/>
      <c r="T48" s="573"/>
      <c r="U48" s="573"/>
      <c r="V48" s="573"/>
      <c r="W48" s="573"/>
      <c r="X48" s="574"/>
      <c r="Y48" s="575"/>
    </row>
    <row r="49" spans="2:25" ht="14.45" customHeight="1" x14ac:dyDescent="0.2">
      <c r="B49" s="558">
        <v>24</v>
      </c>
      <c r="C49" s="559">
        <v>-0.625</v>
      </c>
      <c r="D49" s="560">
        <v>102.75</v>
      </c>
      <c r="E49" s="560">
        <v>102.75</v>
      </c>
      <c r="F49" s="492"/>
      <c r="G49" s="492"/>
      <c r="H49" s="521" t="s">
        <v>260</v>
      </c>
      <c r="I49" s="521"/>
      <c r="J49" s="525">
        <v>-1.125</v>
      </c>
      <c r="K49" s="525">
        <v>-1.125</v>
      </c>
      <c r="L49" s="525">
        <v>-1.125</v>
      </c>
      <c r="M49" s="525">
        <v>-1.125</v>
      </c>
      <c r="N49" s="525">
        <v>-1.125</v>
      </c>
      <c r="O49" s="525">
        <v>-1.125</v>
      </c>
      <c r="P49" s="535" t="s">
        <v>18</v>
      </c>
      <c r="Q49" s="459"/>
      <c r="R49" s="576" t="s">
        <v>261</v>
      </c>
      <c r="S49" s="577"/>
      <c r="T49" s="577"/>
      <c r="U49" s="577"/>
      <c r="V49" s="577"/>
      <c r="W49" s="577"/>
      <c r="X49" s="578"/>
      <c r="Y49" s="579"/>
    </row>
    <row r="50" spans="2:25" ht="14.45" customHeight="1" x14ac:dyDescent="0.25">
      <c r="B50" s="558">
        <v>36</v>
      </c>
      <c r="C50" s="559">
        <v>0</v>
      </c>
      <c r="D50" s="560">
        <v>103.5</v>
      </c>
      <c r="E50" s="560">
        <v>103</v>
      </c>
      <c r="F50" s="492"/>
      <c r="G50" s="492"/>
      <c r="H50" s="521" t="s">
        <v>163</v>
      </c>
      <c r="I50" s="521"/>
      <c r="J50" s="286">
        <v>-0.625</v>
      </c>
      <c r="K50" s="286">
        <v>-0.625</v>
      </c>
      <c r="L50" s="286">
        <v>-0.625</v>
      </c>
      <c r="M50" s="286">
        <v>-0.625</v>
      </c>
      <c r="N50" s="286">
        <v>-0.625</v>
      </c>
      <c r="O50" s="286">
        <v>-0.625</v>
      </c>
      <c r="P50" s="535" t="s">
        <v>18</v>
      </c>
      <c r="Q50" s="459"/>
      <c r="R50" s="576" t="s">
        <v>262</v>
      </c>
      <c r="S50" s="577"/>
      <c r="T50" s="577"/>
      <c r="U50" s="577"/>
      <c r="V50" s="577"/>
      <c r="W50" s="577"/>
      <c r="X50" s="578"/>
      <c r="Y50" s="579"/>
    </row>
    <row r="51" spans="2:25" ht="14.45" customHeight="1" x14ac:dyDescent="0.25">
      <c r="B51" s="558">
        <v>48</v>
      </c>
      <c r="C51" s="559">
        <v>0.375</v>
      </c>
      <c r="D51" s="560">
        <v>103.5</v>
      </c>
      <c r="E51" s="560">
        <v>103</v>
      </c>
      <c r="F51" s="492"/>
      <c r="G51" s="492"/>
      <c r="H51" s="521" t="s">
        <v>263</v>
      </c>
      <c r="I51" s="521"/>
      <c r="J51" s="286">
        <v>-0.625</v>
      </c>
      <c r="K51" s="286">
        <v>-0.625</v>
      </c>
      <c r="L51" s="286">
        <v>-0.625</v>
      </c>
      <c r="M51" s="286">
        <v>-0.625</v>
      </c>
      <c r="N51" s="286">
        <v>-0.625</v>
      </c>
      <c r="O51" s="286">
        <v>-0.625</v>
      </c>
      <c r="P51" s="535" t="s">
        <v>18</v>
      </c>
      <c r="Q51" s="459"/>
      <c r="R51" s="580" t="s">
        <v>264</v>
      </c>
      <c r="S51" s="581"/>
      <c r="T51" s="581"/>
      <c r="U51" s="581"/>
      <c r="V51" s="581"/>
      <c r="W51" s="581"/>
      <c r="X51" s="582"/>
      <c r="Y51" s="583"/>
    </row>
    <row r="52" spans="2:25" ht="14.45" customHeight="1" x14ac:dyDescent="0.2">
      <c r="B52" s="558">
        <v>60</v>
      </c>
      <c r="C52" s="559">
        <v>0.75</v>
      </c>
      <c r="D52" s="560">
        <v>104</v>
      </c>
      <c r="E52" s="560">
        <v>103</v>
      </c>
      <c r="F52" s="492"/>
      <c r="G52" s="492"/>
      <c r="H52" s="521" t="s">
        <v>78</v>
      </c>
      <c r="I52" s="521"/>
      <c r="J52" s="525">
        <v>-0.25</v>
      </c>
      <c r="K52" s="525">
        <v>-0.25</v>
      </c>
      <c r="L52" s="525">
        <v>-0.25</v>
      </c>
      <c r="M52" s="525">
        <v>-0.25</v>
      </c>
      <c r="N52" s="525">
        <v>-0.25</v>
      </c>
      <c r="O52" s="525">
        <v>-0.25</v>
      </c>
      <c r="P52" s="525">
        <v>-0.25</v>
      </c>
      <c r="Q52" s="459"/>
      <c r="R52" s="580" t="s">
        <v>265</v>
      </c>
      <c r="S52" s="581"/>
      <c r="T52" s="581"/>
      <c r="U52" s="581"/>
      <c r="V52" s="581"/>
      <c r="W52" s="581"/>
      <c r="X52" s="582"/>
      <c r="Y52" s="583"/>
    </row>
    <row r="53" spans="2:25" ht="15" customHeight="1" thickBot="1" x14ac:dyDescent="0.3">
      <c r="B53" s="584" t="s">
        <v>266</v>
      </c>
      <c r="C53" s="585">
        <v>-1</v>
      </c>
      <c r="D53" s="586">
        <v>103.5</v>
      </c>
      <c r="E53" s="586">
        <v>103</v>
      </c>
      <c r="F53" s="587" t="s">
        <v>267</v>
      </c>
      <c r="G53" s="587"/>
      <c r="H53" s="587"/>
      <c r="I53" s="587"/>
      <c r="J53" s="459"/>
      <c r="K53" s="588" t="s">
        <v>175</v>
      </c>
      <c r="L53" s="588"/>
      <c r="M53" s="588"/>
      <c r="N53" s="588"/>
      <c r="O53" s="588"/>
      <c r="P53" s="589" t="s">
        <v>176</v>
      </c>
      <c r="Q53" s="590"/>
      <c r="R53" s="591" t="s">
        <v>268</v>
      </c>
      <c r="S53" s="592"/>
      <c r="T53" s="592"/>
      <c r="U53" s="592"/>
      <c r="V53" s="592"/>
      <c r="W53" s="592"/>
      <c r="X53" s="593"/>
    </row>
    <row r="54" spans="2:25" ht="15.75" x14ac:dyDescent="0.25">
      <c r="B54" s="594"/>
      <c r="C54" s="595"/>
      <c r="D54" s="595"/>
      <c r="E54" s="596"/>
      <c r="F54" s="597" t="s">
        <v>269</v>
      </c>
      <c r="G54" s="597"/>
      <c r="H54" s="597"/>
      <c r="I54" s="597"/>
      <c r="J54" s="459"/>
      <c r="K54" s="285" t="s">
        <v>179</v>
      </c>
      <c r="L54" s="598" t="s">
        <v>270</v>
      </c>
      <c r="M54" s="598"/>
      <c r="N54" s="599" t="s">
        <v>181</v>
      </c>
      <c r="O54" s="599"/>
      <c r="P54" s="361">
        <f>'Flex SP DSCR_MU Pricer'!$B$3</f>
        <v>5.34</v>
      </c>
      <c r="Q54" s="600"/>
      <c r="R54" s="595"/>
      <c r="S54" s="595"/>
      <c r="T54" s="595"/>
      <c r="U54" s="595"/>
      <c r="V54" s="595"/>
      <c r="W54" s="595"/>
      <c r="X54" s="601"/>
    </row>
    <row r="55" spans="2:25" ht="16.5" thickBot="1" x14ac:dyDescent="0.3">
      <c r="B55" s="602"/>
      <c r="C55" s="603"/>
      <c r="D55" s="603"/>
      <c r="E55" s="604"/>
      <c r="F55" s="605" t="s">
        <v>271</v>
      </c>
      <c r="G55" s="605"/>
      <c r="H55" s="605"/>
      <c r="I55" s="605"/>
      <c r="J55" s="590"/>
      <c r="K55" s="606" t="s">
        <v>184</v>
      </c>
      <c r="L55" s="402"/>
      <c r="M55" s="402"/>
      <c r="N55" s="402"/>
      <c r="O55" s="402"/>
      <c r="P55" s="607"/>
      <c r="Q55" s="608"/>
      <c r="R55" s="603"/>
      <c r="S55" s="603"/>
      <c r="T55" s="603"/>
      <c r="U55" s="603"/>
      <c r="V55" s="603"/>
      <c r="W55" s="603"/>
      <c r="X55" s="609"/>
    </row>
    <row r="56" spans="2:25" x14ac:dyDescent="0.2">
      <c r="N56" s="610"/>
      <c r="O56" s="610"/>
      <c r="P56" s="610"/>
    </row>
    <row r="57" spans="2:25" x14ac:dyDescent="0.2">
      <c r="N57" s="610"/>
      <c r="O57" s="610"/>
      <c r="P57" s="610"/>
    </row>
  </sheetData>
  <mergeCells count="93">
    <mergeCell ref="H52:I52"/>
    <mergeCell ref="R52:X52"/>
    <mergeCell ref="F53:I53"/>
    <mergeCell ref="K53:O53"/>
    <mergeCell ref="R53:X53"/>
    <mergeCell ref="B54:D55"/>
    <mergeCell ref="L54:M54"/>
    <mergeCell ref="N54:O54"/>
    <mergeCell ref="R54:X55"/>
    <mergeCell ref="K55:P55"/>
    <mergeCell ref="H49:I49"/>
    <mergeCell ref="R49:X49"/>
    <mergeCell ref="H50:I50"/>
    <mergeCell ref="R50:X50"/>
    <mergeCell ref="H51:I51"/>
    <mergeCell ref="R51:X51"/>
    <mergeCell ref="H46:I46"/>
    <mergeCell ref="R46:X46"/>
    <mergeCell ref="H47:I47"/>
    <mergeCell ref="R47:X47"/>
    <mergeCell ref="H48:I48"/>
    <mergeCell ref="R48:X48"/>
    <mergeCell ref="C44:D44"/>
    <mergeCell ref="E44:E45"/>
    <mergeCell ref="H44:I44"/>
    <mergeCell ref="R44:X44"/>
    <mergeCell ref="H45:I45"/>
    <mergeCell ref="R45:X45"/>
    <mergeCell ref="H39:I39"/>
    <mergeCell ref="H40:I40"/>
    <mergeCell ref="H41:I41"/>
    <mergeCell ref="H42:I42"/>
    <mergeCell ref="R42:X42"/>
    <mergeCell ref="H43:I43"/>
    <mergeCell ref="R43:X43"/>
    <mergeCell ref="F34:G52"/>
    <mergeCell ref="H34:I34"/>
    <mergeCell ref="R34:S34"/>
    <mergeCell ref="H35:I35"/>
    <mergeCell ref="R35:S35"/>
    <mergeCell ref="H36:I36"/>
    <mergeCell ref="R36:X36"/>
    <mergeCell ref="H37:I37"/>
    <mergeCell ref="R37:X37"/>
    <mergeCell ref="H38:I38"/>
    <mergeCell ref="R29:S29"/>
    <mergeCell ref="T29:X29"/>
    <mergeCell ref="R30:S30"/>
    <mergeCell ref="R31:S31"/>
    <mergeCell ref="R32:S32"/>
    <mergeCell ref="R33:S33"/>
    <mergeCell ref="F25:G25"/>
    <mergeCell ref="R25:S25"/>
    <mergeCell ref="T25:X25"/>
    <mergeCell ref="F26:G33"/>
    <mergeCell ref="R26:S26"/>
    <mergeCell ref="T26:X26"/>
    <mergeCell ref="R27:S27"/>
    <mergeCell ref="T27:X27"/>
    <mergeCell ref="R28:S28"/>
    <mergeCell ref="T28:X28"/>
    <mergeCell ref="F23:G23"/>
    <mergeCell ref="R23:T23"/>
    <mergeCell ref="U23:X23"/>
    <mergeCell ref="F24:P24"/>
    <mergeCell ref="R24:T24"/>
    <mergeCell ref="U24:X24"/>
    <mergeCell ref="F17:P17"/>
    <mergeCell ref="R17:X17"/>
    <mergeCell ref="F18:G22"/>
    <mergeCell ref="R18:X18"/>
    <mergeCell ref="R19:X19"/>
    <mergeCell ref="R20:X20"/>
    <mergeCell ref="R21:X21"/>
    <mergeCell ref="R22:T22"/>
    <mergeCell ref="U22:X22"/>
    <mergeCell ref="R11:X11"/>
    <mergeCell ref="R12:X12"/>
    <mergeCell ref="R13:X13"/>
    <mergeCell ref="R14:X14"/>
    <mergeCell ref="R15:X15"/>
    <mergeCell ref="F16:I16"/>
    <mergeCell ref="R16:X16"/>
    <mergeCell ref="B2:D3"/>
    <mergeCell ref="B5:D5"/>
    <mergeCell ref="E5:Q5"/>
    <mergeCell ref="R5:X5"/>
    <mergeCell ref="F6:I6"/>
    <mergeCell ref="F7:G15"/>
    <mergeCell ref="R7:X7"/>
    <mergeCell ref="R8:X8"/>
    <mergeCell ref="R9:X9"/>
    <mergeCell ref="R10:X10"/>
  </mergeCells>
  <conditionalFormatting sqref="B45:C45 B46:B51">
    <cfRule type="cellIs" dxfId="60" priority="56" operator="equal">
      <formula>"N/A"</formula>
    </cfRule>
  </conditionalFormatting>
  <conditionalFormatting sqref="B6:D43">
    <cfRule type="cellIs" dxfId="59" priority="55" operator="equal">
      <formula>"N/A"</formula>
    </cfRule>
  </conditionalFormatting>
  <conditionalFormatting sqref="E5">
    <cfRule type="cellIs" dxfId="58" priority="61" operator="equal">
      <formula>"N/A"</formula>
    </cfRule>
  </conditionalFormatting>
  <conditionalFormatting sqref="F6:F7">
    <cfRule type="cellIs" dxfId="57" priority="45" operator="equal">
      <formula>"N/A"</formula>
    </cfRule>
  </conditionalFormatting>
  <conditionalFormatting sqref="F16:F18">
    <cfRule type="cellIs" dxfId="56" priority="49" operator="equal">
      <formula>"N/A"</formula>
    </cfRule>
  </conditionalFormatting>
  <conditionalFormatting sqref="F23:F26">
    <cfRule type="cellIs" dxfId="55" priority="48" operator="equal">
      <formula>"N/A"</formula>
    </cfRule>
  </conditionalFormatting>
  <conditionalFormatting sqref="F34">
    <cfRule type="cellIs" dxfId="54" priority="53" operator="equal">
      <formula>"N/A"</formula>
    </cfRule>
  </conditionalFormatting>
  <conditionalFormatting sqref="I28:I33 H27:H52">
    <cfRule type="cellIs" dxfId="53" priority="54" operator="equal">
      <formula>"N/A"</formula>
    </cfRule>
  </conditionalFormatting>
  <conditionalFormatting sqref="H7:I15">
    <cfRule type="cellIs" dxfId="52" priority="57" operator="equal">
      <formula>"N/A"</formula>
    </cfRule>
  </conditionalFormatting>
  <conditionalFormatting sqref="H19:I23">
    <cfRule type="cellIs" dxfId="51" priority="44" operator="equal">
      <formula>"N/A"</formula>
    </cfRule>
  </conditionalFormatting>
  <conditionalFormatting sqref="H25:I31">
    <cfRule type="cellIs" dxfId="50" priority="47" operator="equal">
      <formula>"N/A"</formula>
    </cfRule>
  </conditionalFormatting>
  <conditionalFormatting sqref="H33:I33 H34:H52">
    <cfRule type="cellIs" dxfId="49" priority="52" operator="equal">
      <formula>"N/A"</formula>
    </cfRule>
  </conditionalFormatting>
  <conditionalFormatting sqref="H31:I31">
    <cfRule type="cellIs" dxfId="48" priority="51" operator="equal">
      <formula>"N/A"</formula>
    </cfRule>
  </conditionalFormatting>
  <conditionalFormatting sqref="H26:I26">
    <cfRule type="cellIs" dxfId="47" priority="46" operator="equal">
      <formula>"N/A"</formula>
    </cfRule>
  </conditionalFormatting>
  <conditionalFormatting sqref="I27 H29:I30">
    <cfRule type="cellIs" dxfId="46" priority="50" operator="equal">
      <formula>"N/A"</formula>
    </cfRule>
  </conditionalFormatting>
  <conditionalFormatting sqref="J6:P6">
    <cfRule type="cellIs" dxfId="45" priority="59" operator="equal">
      <formula>"N/A"</formula>
    </cfRule>
  </conditionalFormatting>
  <conditionalFormatting sqref="J16:P16">
    <cfRule type="cellIs" dxfId="44" priority="58" operator="equal">
      <formula>"N/A"</formula>
    </cfRule>
  </conditionalFormatting>
  <conditionalFormatting sqref="Y49:Y52">
    <cfRule type="cellIs" dxfId="43" priority="60" operator="equal">
      <formula>"N/A"</formula>
    </cfRule>
  </conditionalFormatting>
  <conditionalFormatting sqref="R49">
    <cfRule type="cellIs" dxfId="42" priority="43" operator="equal">
      <formula>"N/A"</formula>
    </cfRule>
  </conditionalFormatting>
  <conditionalFormatting sqref="J18:M18">
    <cfRule type="cellIs" dxfId="41" priority="38" operator="equal">
      <formula>""</formula>
    </cfRule>
  </conditionalFormatting>
  <conditionalFormatting sqref="J19:O19">
    <cfRule type="cellIs" dxfId="40" priority="37" operator="equal">
      <formula>""</formula>
    </cfRule>
  </conditionalFormatting>
  <conditionalFormatting sqref="J20:P20">
    <cfRule type="cellIs" dxfId="39" priority="40" operator="equal">
      <formula>""</formula>
    </cfRule>
  </conditionalFormatting>
  <conditionalFormatting sqref="O22:P22">
    <cfRule type="cellIs" dxfId="38" priority="41" operator="equal">
      <formula>"N/A"</formula>
    </cfRule>
  </conditionalFormatting>
  <conditionalFormatting sqref="P18:P19">
    <cfRule type="cellIs" dxfId="37" priority="42" operator="equal">
      <formula>"N/A"</formula>
    </cfRule>
  </conditionalFormatting>
  <conditionalFormatting sqref="P23">
    <cfRule type="cellIs" dxfId="36" priority="39" operator="equal">
      <formula>"N/A"</formula>
    </cfRule>
  </conditionalFormatting>
  <conditionalFormatting sqref="P43 P46:P47">
    <cfRule type="cellIs" dxfId="35" priority="36" operator="equal">
      <formula>"N/A"</formula>
    </cfRule>
  </conditionalFormatting>
  <conditionalFormatting sqref="O46:P46">
    <cfRule type="cellIs" dxfId="34" priority="35" operator="equal">
      <formula>"N/A"</formula>
    </cfRule>
  </conditionalFormatting>
  <conditionalFormatting sqref="J31:O31">
    <cfRule type="cellIs" dxfId="33" priority="34" operator="equal">
      <formula>"N/A"</formula>
    </cfRule>
  </conditionalFormatting>
  <conditionalFormatting sqref="J26:P26">
    <cfRule type="cellIs" dxfId="32" priority="10" operator="equal">
      <formula>"N/A"</formula>
    </cfRule>
  </conditionalFormatting>
  <conditionalFormatting sqref="J27:P27 J29:P30">
    <cfRule type="cellIs" dxfId="31" priority="33" operator="equal">
      <formula>"N/A"</formula>
    </cfRule>
  </conditionalFormatting>
  <conditionalFormatting sqref="J48:L48">
    <cfRule type="cellIs" dxfId="30" priority="27" operator="equal">
      <formula>"N/A"</formula>
    </cfRule>
  </conditionalFormatting>
  <conditionalFormatting sqref="J26:N27">
    <cfRule type="cellIs" dxfId="29" priority="23" operator="equal">
      <formula>"N/A"</formula>
    </cfRule>
  </conditionalFormatting>
  <conditionalFormatting sqref="J37:N37">
    <cfRule type="cellIs" dxfId="28" priority="14" operator="equal">
      <formula>"N/A"</formula>
    </cfRule>
  </conditionalFormatting>
  <conditionalFormatting sqref="J40:N40">
    <cfRule type="cellIs" dxfId="27" priority="22" operator="equal">
      <formula>"N/A"</formula>
    </cfRule>
  </conditionalFormatting>
  <conditionalFormatting sqref="J25:O25">
    <cfRule type="cellIs" dxfId="26" priority="18" operator="equal">
      <formula>""</formula>
    </cfRule>
  </conditionalFormatting>
  <conditionalFormatting sqref="J28:O28">
    <cfRule type="cellIs" dxfId="25" priority="19" operator="equal">
      <formula>""</formula>
    </cfRule>
  </conditionalFormatting>
  <conditionalFormatting sqref="J30:O30">
    <cfRule type="cellIs" dxfId="24" priority="16" operator="equal">
      <formula>"N/A"</formula>
    </cfRule>
  </conditionalFormatting>
  <conditionalFormatting sqref="J34:O34">
    <cfRule type="cellIs" dxfId="23" priority="15" operator="equal">
      <formula>""</formula>
    </cfRule>
  </conditionalFormatting>
  <conditionalFormatting sqref="J36:O38">
    <cfRule type="cellIs" dxfId="22" priority="21" operator="equal">
      <formula>"N/A"</formula>
    </cfRule>
  </conditionalFormatting>
  <conditionalFormatting sqref="J39:O39">
    <cfRule type="cellIs" dxfId="21" priority="13" operator="equal">
      <formula>""</formula>
    </cfRule>
  </conditionalFormatting>
  <conditionalFormatting sqref="J41:O41">
    <cfRule type="cellIs" dxfId="20" priority="12" operator="equal">
      <formula>""</formula>
    </cfRule>
  </conditionalFormatting>
  <conditionalFormatting sqref="J46:O47">
    <cfRule type="cellIs" dxfId="19" priority="25" operator="equal">
      <formula>"N/A"</formula>
    </cfRule>
  </conditionalFormatting>
  <conditionalFormatting sqref="J50:O51">
    <cfRule type="cellIs" dxfId="18" priority="9" operator="equal">
      <formula>""</formula>
    </cfRule>
  </conditionalFormatting>
  <conditionalFormatting sqref="J29:P31">
    <cfRule type="cellIs" dxfId="17" priority="17" operator="equal">
      <formula>"N/A"</formula>
    </cfRule>
  </conditionalFormatting>
  <conditionalFormatting sqref="J35:P35">
    <cfRule type="cellIs" dxfId="16" priority="30" operator="equal">
      <formula>"N/A"</formula>
    </cfRule>
  </conditionalFormatting>
  <conditionalFormatting sqref="J42:P43">
    <cfRule type="cellIs" dxfId="15" priority="28" operator="equal">
      <formula>"N/A"</formula>
    </cfRule>
  </conditionalFormatting>
  <conditionalFormatting sqref="J49:P49">
    <cfRule type="cellIs" dxfId="14" priority="26" operator="equal">
      <formula>"N/A"</formula>
    </cfRule>
  </conditionalFormatting>
  <conditionalFormatting sqref="O32:P33">
    <cfRule type="cellIs" dxfId="13" priority="31" operator="equal">
      <formula>"N/A"</formula>
    </cfRule>
  </conditionalFormatting>
  <conditionalFormatting sqref="P25">
    <cfRule type="cellIs" dxfId="12" priority="32" operator="equal">
      <formula>"N/A"</formula>
    </cfRule>
  </conditionalFormatting>
  <conditionalFormatting sqref="P27:P31">
    <cfRule type="cellIs" dxfId="11" priority="24" operator="equal">
      <formula>"N/A"</formula>
    </cfRule>
  </conditionalFormatting>
  <conditionalFormatting sqref="P33:P36">
    <cfRule type="cellIs" dxfId="10" priority="20" operator="equal">
      <formula>"N/A"</formula>
    </cfRule>
  </conditionalFormatting>
  <conditionalFormatting sqref="P38:P41">
    <cfRule type="cellIs" dxfId="9" priority="29" operator="equal">
      <formula>"N/A"</formula>
    </cfRule>
  </conditionalFormatting>
  <conditionalFormatting sqref="P50:P51">
    <cfRule type="cellIs" dxfId="8" priority="11" operator="equal">
      <formula>"N/A"</formula>
    </cfRule>
  </conditionalFormatting>
  <conditionalFormatting sqref="P52">
    <cfRule type="cellIs" dxfId="7" priority="8" operator="equal">
      <formula>"N/A"</formula>
    </cfRule>
  </conditionalFormatting>
  <conditionalFormatting sqref="J52:P52">
    <cfRule type="cellIs" dxfId="6" priority="7" operator="equal">
      <formula>"N/A"</formula>
    </cfRule>
  </conditionalFormatting>
  <conditionalFormatting sqref="J44:P44">
    <cfRule type="cellIs" dxfId="5" priority="6" operator="equal">
      <formula>""</formula>
    </cfRule>
  </conditionalFormatting>
  <conditionalFormatting sqref="J45:P45">
    <cfRule type="cellIs" dxfId="4" priority="5" operator="equal">
      <formula>""</formula>
    </cfRule>
  </conditionalFormatting>
  <conditionalFormatting sqref="C46:C51">
    <cfRule type="cellIs" dxfId="3" priority="4" operator="equal">
      <formula>"N/A"</formula>
    </cfRule>
  </conditionalFormatting>
  <conditionalFormatting sqref="N18:O18">
    <cfRule type="cellIs" dxfId="2" priority="3" operator="equal">
      <formula>""</formula>
    </cfRule>
  </conditionalFormatting>
  <conditionalFormatting sqref="D46:D52">
    <cfRule type="cellIs" dxfId="1" priority="2" operator="equal">
      <formula>"N/A"</formula>
    </cfRule>
  </conditionalFormatting>
  <conditionalFormatting sqref="E46:E52">
    <cfRule type="cellIs" dxfId="0" priority="1" operator="equal">
      <formula>"N/A"</formula>
    </cfRule>
  </conditionalFormatting>
  <pageMargins left="0.25" right="0.25" top="0.75" bottom="0.75" header="0.3" footer="0.3"/>
  <pageSetup scale="48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ED0272-4F0F-4559-91C6-C8968C026B93}">
  <sheetPr published="0" codeName="Sheet6">
    <tabColor rgb="FF0070C0"/>
  </sheetPr>
  <dimension ref="A1:S44"/>
  <sheetViews>
    <sheetView topLeftCell="A26" workbookViewId="0">
      <selection activeCell="E6" sqref="E6:F42"/>
    </sheetView>
  </sheetViews>
  <sheetFormatPr defaultRowHeight="15" x14ac:dyDescent="0.25"/>
  <cols>
    <col min="1" max="1" width="10" bestFit="1" customWidth="1"/>
    <col min="2" max="2" width="19.42578125" bestFit="1" customWidth="1"/>
    <col min="3" max="3" width="13.7109375" bestFit="1" customWidth="1"/>
    <col min="4" max="4" width="2.140625" customWidth="1"/>
    <col min="5" max="5" width="9.42578125" bestFit="1" customWidth="1"/>
    <col min="6" max="6" width="13.7109375" bestFit="1" customWidth="1"/>
    <col min="7" max="7" width="2.140625" customWidth="1"/>
    <col min="8" max="8" width="9.42578125" bestFit="1" customWidth="1"/>
    <col min="9" max="9" width="13.7109375" bestFit="1" customWidth="1"/>
    <col min="10" max="10" width="10.42578125" bestFit="1" customWidth="1"/>
    <col min="11" max="11" width="2.140625" customWidth="1"/>
    <col min="12" max="12" width="9.42578125" bestFit="1" customWidth="1"/>
    <col min="13" max="13" width="13.7109375" bestFit="1" customWidth="1"/>
  </cols>
  <sheetData>
    <row r="1" spans="1:19" x14ac:dyDescent="0.25">
      <c r="A1" s="202"/>
      <c r="B1" t="s">
        <v>87</v>
      </c>
      <c r="M1" s="203"/>
    </row>
    <row r="3" spans="1:19" ht="15.75" thickBot="1" x14ac:dyDescent="0.3">
      <c r="A3" t="s">
        <v>176</v>
      </c>
      <c r="B3">
        <f>Control!$B$3</f>
        <v>5.34</v>
      </c>
    </row>
    <row r="4" spans="1:19" ht="15.75" thickBot="1" x14ac:dyDescent="0.3">
      <c r="A4" s="204"/>
      <c r="B4" s="205" t="s">
        <v>88</v>
      </c>
      <c r="C4" s="206"/>
      <c r="D4" s="208"/>
      <c r="E4" s="205" t="s">
        <v>89</v>
      </c>
      <c r="F4" s="207"/>
      <c r="G4" s="208"/>
      <c r="H4" s="205" t="s">
        <v>90</v>
      </c>
      <c r="I4" s="206"/>
      <c r="J4" s="207"/>
      <c r="L4" s="205" t="s">
        <v>92</v>
      </c>
      <c r="M4" s="207"/>
      <c r="P4" s="209"/>
      <c r="Q4" s="209"/>
      <c r="R4" s="209"/>
      <c r="S4" s="209"/>
    </row>
    <row r="5" spans="1:19" ht="18" thickBot="1" x14ac:dyDescent="0.3">
      <c r="A5" s="410" t="s">
        <v>4</v>
      </c>
      <c r="B5" s="210" t="s">
        <v>98</v>
      </c>
      <c r="C5" s="212" t="s">
        <v>99</v>
      </c>
      <c r="E5" s="210" t="s">
        <v>98</v>
      </c>
      <c r="F5" s="212" t="s">
        <v>99</v>
      </c>
      <c r="H5" s="210" t="s">
        <v>98</v>
      </c>
      <c r="I5" s="212" t="s">
        <v>99</v>
      </c>
      <c r="J5" s="212" t="s">
        <v>192</v>
      </c>
      <c r="L5" s="210" t="s">
        <v>98</v>
      </c>
      <c r="M5" s="212" t="s">
        <v>99</v>
      </c>
      <c r="P5" s="216"/>
      <c r="Q5" s="216"/>
      <c r="R5" s="216"/>
      <c r="S5" s="216"/>
    </row>
    <row r="6" spans="1:19" ht="15.75" x14ac:dyDescent="0.25">
      <c r="A6" s="411">
        <v>6.5</v>
      </c>
      <c r="B6" s="218" t="s">
        <v>272</v>
      </c>
      <c r="C6" s="220">
        <v>97.938299999999998</v>
      </c>
      <c r="E6" s="221"/>
      <c r="F6" s="611"/>
      <c r="H6" s="222" t="str">
        <f>IFERROR(E6+B6,"NA")</f>
        <v>NA</v>
      </c>
      <c r="I6" s="223">
        <f t="shared" ref="I6:I42" si="0">F6+C6</f>
        <v>97.938299999999998</v>
      </c>
      <c r="J6" s="224" t="e">
        <f>I6-H6</f>
        <v>#VALUE!</v>
      </c>
      <c r="L6" s="225"/>
      <c r="M6" s="413"/>
    </row>
    <row r="7" spans="1:19" ht="15.75" x14ac:dyDescent="0.25">
      <c r="A7" s="411">
        <v>6.625</v>
      </c>
      <c r="B7" s="218" t="s">
        <v>272</v>
      </c>
      <c r="C7" s="220">
        <v>98.563299999999998</v>
      </c>
      <c r="E7" s="221"/>
      <c r="F7" s="611"/>
      <c r="H7" s="222" t="str">
        <f t="shared" ref="H7:H42" si="1">IFERROR(E7+B7,"NA")</f>
        <v>NA</v>
      </c>
      <c r="I7" s="223">
        <f t="shared" si="0"/>
        <v>98.563299999999998</v>
      </c>
      <c r="J7" s="224" t="e">
        <f t="shared" ref="J7:J42" si="2">I7-H7</f>
        <v>#VALUE!</v>
      </c>
      <c r="L7" s="222" t="e">
        <f>H7-H6</f>
        <v>#VALUE!</v>
      </c>
      <c r="M7" s="224">
        <f>I7-I6</f>
        <v>0.625</v>
      </c>
    </row>
    <row r="8" spans="1:19" ht="15.75" x14ac:dyDescent="0.25">
      <c r="A8" s="411">
        <v>6.75</v>
      </c>
      <c r="B8" s="218" t="s">
        <v>272</v>
      </c>
      <c r="C8" s="220">
        <v>99.188299999999998</v>
      </c>
      <c r="E8" s="221"/>
      <c r="F8" s="611"/>
      <c r="H8" s="222" t="str">
        <f t="shared" si="1"/>
        <v>NA</v>
      </c>
      <c r="I8" s="223">
        <f t="shared" si="0"/>
        <v>99.188299999999998</v>
      </c>
      <c r="J8" s="224" t="e">
        <f t="shared" si="2"/>
        <v>#VALUE!</v>
      </c>
      <c r="L8" s="222" t="e">
        <f t="shared" ref="L8:M42" si="3">H8-H7</f>
        <v>#VALUE!</v>
      </c>
      <c r="M8" s="224">
        <f t="shared" si="3"/>
        <v>0.625</v>
      </c>
    </row>
    <row r="9" spans="1:19" ht="15.75" x14ac:dyDescent="0.25">
      <c r="A9" s="411">
        <v>6.875</v>
      </c>
      <c r="B9" s="218" t="s">
        <v>272</v>
      </c>
      <c r="C9" s="220">
        <v>99.813299999999998</v>
      </c>
      <c r="E9" s="221"/>
      <c r="F9" s="611"/>
      <c r="H9" s="222" t="str">
        <f t="shared" si="1"/>
        <v>NA</v>
      </c>
      <c r="I9" s="223">
        <f t="shared" si="0"/>
        <v>99.813299999999998</v>
      </c>
      <c r="J9" s="224" t="e">
        <f t="shared" si="2"/>
        <v>#VALUE!</v>
      </c>
      <c r="L9" s="222" t="e">
        <f t="shared" si="3"/>
        <v>#VALUE!</v>
      </c>
      <c r="M9" s="224">
        <f t="shared" si="3"/>
        <v>0.625</v>
      </c>
    </row>
    <row r="10" spans="1:19" ht="15.75" x14ac:dyDescent="0.25">
      <c r="A10" s="411">
        <v>7</v>
      </c>
      <c r="B10" s="218" t="s">
        <v>272</v>
      </c>
      <c r="C10" s="220">
        <v>100.4383</v>
      </c>
      <c r="E10" s="221"/>
      <c r="F10" s="611"/>
      <c r="H10" s="222" t="str">
        <f t="shared" si="1"/>
        <v>NA</v>
      </c>
      <c r="I10" s="223">
        <f t="shared" si="0"/>
        <v>100.4383</v>
      </c>
      <c r="J10" s="224" t="e">
        <f t="shared" si="2"/>
        <v>#VALUE!</v>
      </c>
      <c r="L10" s="222" t="e">
        <f t="shared" si="3"/>
        <v>#VALUE!</v>
      </c>
      <c r="M10" s="224">
        <f t="shared" si="3"/>
        <v>0.625</v>
      </c>
    </row>
    <row r="11" spans="1:19" ht="15.75" x14ac:dyDescent="0.25">
      <c r="A11" s="411">
        <v>7.125</v>
      </c>
      <c r="B11" s="218" t="s">
        <v>272</v>
      </c>
      <c r="C11" s="220">
        <v>100.9383</v>
      </c>
      <c r="E11" s="221"/>
      <c r="F11" s="611"/>
      <c r="H11" s="222" t="str">
        <f t="shared" si="1"/>
        <v>NA</v>
      </c>
      <c r="I11" s="223">
        <f t="shared" si="0"/>
        <v>100.9383</v>
      </c>
      <c r="J11" s="224" t="e">
        <f t="shared" si="2"/>
        <v>#VALUE!</v>
      </c>
      <c r="L11" s="222" t="e">
        <f t="shared" si="3"/>
        <v>#VALUE!</v>
      </c>
      <c r="M11" s="224">
        <f t="shared" si="3"/>
        <v>0.5</v>
      </c>
    </row>
    <row r="12" spans="1:19" ht="15.75" x14ac:dyDescent="0.25">
      <c r="A12" s="411">
        <v>7.25</v>
      </c>
      <c r="B12" s="218" t="s">
        <v>272</v>
      </c>
      <c r="C12" s="220">
        <v>101.3133</v>
      </c>
      <c r="E12" s="221"/>
      <c r="F12" s="611"/>
      <c r="H12" s="222" t="str">
        <f t="shared" si="1"/>
        <v>NA</v>
      </c>
      <c r="I12" s="223">
        <f t="shared" si="0"/>
        <v>101.3133</v>
      </c>
      <c r="J12" s="224" t="e">
        <f t="shared" si="2"/>
        <v>#VALUE!</v>
      </c>
      <c r="L12" s="222" t="e">
        <f t="shared" si="3"/>
        <v>#VALUE!</v>
      </c>
      <c r="M12" s="224">
        <f t="shared" si="3"/>
        <v>0.375</v>
      </c>
    </row>
    <row r="13" spans="1:19" ht="15.75" x14ac:dyDescent="0.25">
      <c r="A13" s="411">
        <v>7.375</v>
      </c>
      <c r="B13" s="218" t="s">
        <v>272</v>
      </c>
      <c r="C13" s="220">
        <v>101.6883</v>
      </c>
      <c r="E13" s="221"/>
      <c r="F13" s="611"/>
      <c r="H13" s="222" t="str">
        <f t="shared" si="1"/>
        <v>NA</v>
      </c>
      <c r="I13" s="223">
        <f t="shared" si="0"/>
        <v>101.6883</v>
      </c>
      <c r="J13" s="224" t="e">
        <f t="shared" si="2"/>
        <v>#VALUE!</v>
      </c>
      <c r="L13" s="222" t="e">
        <f t="shared" si="3"/>
        <v>#VALUE!</v>
      </c>
      <c r="M13" s="224">
        <f t="shared" si="3"/>
        <v>0.375</v>
      </c>
    </row>
    <row r="14" spans="1:19" ht="15.75" x14ac:dyDescent="0.25">
      <c r="A14" s="411">
        <v>7.5</v>
      </c>
      <c r="B14" s="218" t="s">
        <v>272</v>
      </c>
      <c r="C14" s="220">
        <v>101.9383</v>
      </c>
      <c r="E14" s="221"/>
      <c r="F14" s="611"/>
      <c r="H14" s="222" t="str">
        <f t="shared" si="1"/>
        <v>NA</v>
      </c>
      <c r="I14" s="223">
        <f t="shared" si="0"/>
        <v>101.9383</v>
      </c>
      <c r="J14" s="224" t="e">
        <f t="shared" si="2"/>
        <v>#VALUE!</v>
      </c>
      <c r="L14" s="222" t="e">
        <f t="shared" si="3"/>
        <v>#VALUE!</v>
      </c>
      <c r="M14" s="224">
        <f t="shared" si="3"/>
        <v>0.25</v>
      </c>
    </row>
    <row r="15" spans="1:19" ht="15.75" x14ac:dyDescent="0.25">
      <c r="A15" s="411">
        <v>7.625</v>
      </c>
      <c r="B15" s="218" t="s">
        <v>272</v>
      </c>
      <c r="C15" s="220">
        <v>102.3133</v>
      </c>
      <c r="E15" s="221"/>
      <c r="F15" s="611"/>
      <c r="H15" s="222" t="str">
        <f t="shared" si="1"/>
        <v>NA</v>
      </c>
      <c r="I15" s="223">
        <f t="shared" si="0"/>
        <v>102.3133</v>
      </c>
      <c r="J15" s="224" t="e">
        <f t="shared" si="2"/>
        <v>#VALUE!</v>
      </c>
      <c r="L15" s="222" t="e">
        <f t="shared" si="3"/>
        <v>#VALUE!</v>
      </c>
      <c r="M15" s="224">
        <f t="shared" si="3"/>
        <v>0.375</v>
      </c>
    </row>
    <row r="16" spans="1:19" ht="15.75" x14ac:dyDescent="0.25">
      <c r="A16" s="411">
        <v>7.75</v>
      </c>
      <c r="B16" s="218" t="s">
        <v>272</v>
      </c>
      <c r="C16" s="220">
        <v>102.5633</v>
      </c>
      <c r="E16" s="221"/>
      <c r="F16" s="611"/>
      <c r="H16" s="222" t="str">
        <f t="shared" si="1"/>
        <v>NA</v>
      </c>
      <c r="I16" s="223">
        <f t="shared" si="0"/>
        <v>102.5633</v>
      </c>
      <c r="J16" s="224" t="e">
        <f t="shared" si="2"/>
        <v>#VALUE!</v>
      </c>
      <c r="L16" s="222" t="e">
        <f t="shared" si="3"/>
        <v>#VALUE!</v>
      </c>
      <c r="M16" s="224">
        <f t="shared" si="3"/>
        <v>0.25</v>
      </c>
    </row>
    <row r="17" spans="1:13" ht="15.75" x14ac:dyDescent="0.25">
      <c r="A17" s="411">
        <v>7.875</v>
      </c>
      <c r="B17" s="218" t="s">
        <v>272</v>
      </c>
      <c r="C17" s="220">
        <v>102.8133</v>
      </c>
      <c r="E17" s="221"/>
      <c r="F17" s="611"/>
      <c r="H17" s="222" t="str">
        <f t="shared" si="1"/>
        <v>NA</v>
      </c>
      <c r="I17" s="223">
        <f t="shared" si="0"/>
        <v>102.8133</v>
      </c>
      <c r="J17" s="224" t="e">
        <f t="shared" si="2"/>
        <v>#VALUE!</v>
      </c>
      <c r="L17" s="222" t="e">
        <f t="shared" si="3"/>
        <v>#VALUE!</v>
      </c>
      <c r="M17" s="224">
        <f t="shared" si="3"/>
        <v>0.25</v>
      </c>
    </row>
    <row r="18" spans="1:13" ht="15.75" x14ac:dyDescent="0.25">
      <c r="A18" s="411">
        <v>8</v>
      </c>
      <c r="B18" s="218" t="s">
        <v>272</v>
      </c>
      <c r="C18" s="220">
        <v>103.0633</v>
      </c>
      <c r="E18" s="221"/>
      <c r="F18" s="611"/>
      <c r="H18" s="222" t="str">
        <f t="shared" si="1"/>
        <v>NA</v>
      </c>
      <c r="I18" s="223">
        <f t="shared" si="0"/>
        <v>103.0633</v>
      </c>
      <c r="J18" s="224" t="e">
        <f t="shared" si="2"/>
        <v>#VALUE!</v>
      </c>
      <c r="L18" s="222" t="e">
        <f t="shared" si="3"/>
        <v>#VALUE!</v>
      </c>
      <c r="M18" s="224">
        <f t="shared" si="3"/>
        <v>0.25</v>
      </c>
    </row>
    <row r="19" spans="1:13" ht="15.75" x14ac:dyDescent="0.25">
      <c r="A19" s="411">
        <v>8.125</v>
      </c>
      <c r="B19" s="218" t="s">
        <v>272</v>
      </c>
      <c r="C19" s="220">
        <v>103.3133</v>
      </c>
      <c r="E19" s="221"/>
      <c r="F19" s="611"/>
      <c r="H19" s="222" t="str">
        <f t="shared" si="1"/>
        <v>NA</v>
      </c>
      <c r="I19" s="223">
        <f t="shared" si="0"/>
        <v>103.3133</v>
      </c>
      <c r="J19" s="224" t="e">
        <f t="shared" si="2"/>
        <v>#VALUE!</v>
      </c>
      <c r="L19" s="222" t="e">
        <f t="shared" si="3"/>
        <v>#VALUE!</v>
      </c>
      <c r="M19" s="224">
        <f t="shared" si="3"/>
        <v>0.25</v>
      </c>
    </row>
    <row r="20" spans="1:13" ht="15.75" x14ac:dyDescent="0.25">
      <c r="A20" s="411">
        <v>8.25</v>
      </c>
      <c r="B20" s="218" t="s">
        <v>272</v>
      </c>
      <c r="C20" s="220">
        <v>103.5633</v>
      </c>
      <c r="E20" s="221"/>
      <c r="F20" s="611"/>
      <c r="H20" s="222" t="str">
        <f t="shared" si="1"/>
        <v>NA</v>
      </c>
      <c r="I20" s="223">
        <f t="shared" si="0"/>
        <v>103.5633</v>
      </c>
      <c r="J20" s="224" t="e">
        <f t="shared" si="2"/>
        <v>#VALUE!</v>
      </c>
      <c r="L20" s="222" t="e">
        <f t="shared" si="3"/>
        <v>#VALUE!</v>
      </c>
      <c r="M20" s="224">
        <f t="shared" si="3"/>
        <v>0.25</v>
      </c>
    </row>
    <row r="21" spans="1:13" ht="15.75" x14ac:dyDescent="0.25">
      <c r="A21" s="411">
        <v>8.375</v>
      </c>
      <c r="B21" s="218" t="s">
        <v>272</v>
      </c>
      <c r="C21" s="220">
        <v>103.8133</v>
      </c>
      <c r="E21" s="221"/>
      <c r="F21" s="611"/>
      <c r="H21" s="222" t="str">
        <f t="shared" si="1"/>
        <v>NA</v>
      </c>
      <c r="I21" s="223">
        <f t="shared" si="0"/>
        <v>103.8133</v>
      </c>
      <c r="J21" s="224" t="e">
        <f t="shared" si="2"/>
        <v>#VALUE!</v>
      </c>
      <c r="L21" s="222" t="e">
        <f t="shared" si="3"/>
        <v>#VALUE!</v>
      </c>
      <c r="M21" s="224">
        <f t="shared" si="3"/>
        <v>0.25</v>
      </c>
    </row>
    <row r="22" spans="1:13" ht="15.75" x14ac:dyDescent="0.25">
      <c r="A22" s="411">
        <v>8.5</v>
      </c>
      <c r="B22" s="218" t="s">
        <v>272</v>
      </c>
      <c r="C22" s="220">
        <v>104.0633</v>
      </c>
      <c r="E22" s="221"/>
      <c r="F22" s="611"/>
      <c r="H22" s="222" t="str">
        <f t="shared" si="1"/>
        <v>NA</v>
      </c>
      <c r="I22" s="223">
        <f t="shared" si="0"/>
        <v>104.0633</v>
      </c>
      <c r="J22" s="224" t="e">
        <f t="shared" si="2"/>
        <v>#VALUE!</v>
      </c>
      <c r="L22" s="222" t="e">
        <f t="shared" si="3"/>
        <v>#VALUE!</v>
      </c>
      <c r="M22" s="224">
        <f t="shared" si="3"/>
        <v>0.25</v>
      </c>
    </row>
    <row r="23" spans="1:13" ht="15.75" x14ac:dyDescent="0.25">
      <c r="A23" s="411">
        <v>8.625</v>
      </c>
      <c r="B23" s="218" t="s">
        <v>272</v>
      </c>
      <c r="C23" s="220">
        <v>104.3133</v>
      </c>
      <c r="E23" s="221"/>
      <c r="F23" s="611"/>
      <c r="H23" s="222" t="str">
        <f t="shared" si="1"/>
        <v>NA</v>
      </c>
      <c r="I23" s="223">
        <f t="shared" si="0"/>
        <v>104.3133</v>
      </c>
      <c r="J23" s="224" t="e">
        <f t="shared" si="2"/>
        <v>#VALUE!</v>
      </c>
      <c r="L23" s="222" t="e">
        <f t="shared" si="3"/>
        <v>#VALUE!</v>
      </c>
      <c r="M23" s="224">
        <f t="shared" si="3"/>
        <v>0.25</v>
      </c>
    </row>
    <row r="24" spans="1:13" ht="15.75" x14ac:dyDescent="0.25">
      <c r="A24" s="411">
        <v>8.75</v>
      </c>
      <c r="B24" s="218" t="s">
        <v>272</v>
      </c>
      <c r="C24" s="220">
        <v>104.5633</v>
      </c>
      <c r="E24" s="221"/>
      <c r="F24" s="611"/>
      <c r="H24" s="222" t="str">
        <f t="shared" si="1"/>
        <v>NA</v>
      </c>
      <c r="I24" s="223">
        <f t="shared" si="0"/>
        <v>104.5633</v>
      </c>
      <c r="J24" s="224" t="e">
        <f t="shared" si="2"/>
        <v>#VALUE!</v>
      </c>
      <c r="L24" s="222" t="e">
        <f t="shared" si="3"/>
        <v>#VALUE!</v>
      </c>
      <c r="M24" s="224">
        <f t="shared" si="3"/>
        <v>0.25</v>
      </c>
    </row>
    <row r="25" spans="1:13" ht="15.75" x14ac:dyDescent="0.25">
      <c r="A25" s="411">
        <v>8.875</v>
      </c>
      <c r="B25" s="218" t="s">
        <v>272</v>
      </c>
      <c r="C25" s="220">
        <v>104.8133</v>
      </c>
      <c r="E25" s="221"/>
      <c r="F25" s="611"/>
      <c r="H25" s="222" t="str">
        <f t="shared" si="1"/>
        <v>NA</v>
      </c>
      <c r="I25" s="223">
        <f t="shared" si="0"/>
        <v>104.8133</v>
      </c>
      <c r="J25" s="224" t="e">
        <f t="shared" si="2"/>
        <v>#VALUE!</v>
      </c>
      <c r="L25" s="222" t="e">
        <f t="shared" si="3"/>
        <v>#VALUE!</v>
      </c>
      <c r="M25" s="224">
        <f t="shared" si="3"/>
        <v>0.25</v>
      </c>
    </row>
    <row r="26" spans="1:13" ht="15.75" x14ac:dyDescent="0.25">
      <c r="A26" s="411">
        <v>9</v>
      </c>
      <c r="B26" s="218" t="s">
        <v>272</v>
      </c>
      <c r="C26" s="220">
        <v>105.0633</v>
      </c>
      <c r="E26" s="221"/>
      <c r="F26" s="611"/>
      <c r="H26" s="222" t="str">
        <f t="shared" si="1"/>
        <v>NA</v>
      </c>
      <c r="I26" s="223">
        <f t="shared" si="0"/>
        <v>105.0633</v>
      </c>
      <c r="J26" s="224" t="e">
        <f t="shared" si="2"/>
        <v>#VALUE!</v>
      </c>
      <c r="L26" s="222" t="e">
        <f t="shared" si="3"/>
        <v>#VALUE!</v>
      </c>
      <c r="M26" s="224">
        <f t="shared" si="3"/>
        <v>0.25</v>
      </c>
    </row>
    <row r="27" spans="1:13" ht="15.75" x14ac:dyDescent="0.25">
      <c r="A27" s="411">
        <v>9.125</v>
      </c>
      <c r="B27" s="218" t="s">
        <v>272</v>
      </c>
      <c r="C27" s="220">
        <v>105.3133</v>
      </c>
      <c r="E27" s="221"/>
      <c r="F27" s="611"/>
      <c r="H27" s="222" t="str">
        <f t="shared" si="1"/>
        <v>NA</v>
      </c>
      <c r="I27" s="223">
        <f t="shared" si="0"/>
        <v>105.3133</v>
      </c>
      <c r="J27" s="224" t="e">
        <f t="shared" si="2"/>
        <v>#VALUE!</v>
      </c>
      <c r="L27" s="222" t="e">
        <f t="shared" si="3"/>
        <v>#VALUE!</v>
      </c>
      <c r="M27" s="224">
        <f t="shared" si="3"/>
        <v>0.25</v>
      </c>
    </row>
    <row r="28" spans="1:13" ht="15.75" x14ac:dyDescent="0.25">
      <c r="A28" s="411">
        <v>9.25</v>
      </c>
      <c r="B28" s="218" t="s">
        <v>272</v>
      </c>
      <c r="C28" s="220">
        <v>105.5633</v>
      </c>
      <c r="E28" s="221"/>
      <c r="F28" s="611"/>
      <c r="H28" s="222" t="str">
        <f t="shared" si="1"/>
        <v>NA</v>
      </c>
      <c r="I28" s="223">
        <f t="shared" si="0"/>
        <v>105.5633</v>
      </c>
      <c r="J28" s="224" t="e">
        <f t="shared" si="2"/>
        <v>#VALUE!</v>
      </c>
      <c r="L28" s="222" t="e">
        <f t="shared" si="3"/>
        <v>#VALUE!</v>
      </c>
      <c r="M28" s="224">
        <f t="shared" si="3"/>
        <v>0.25</v>
      </c>
    </row>
    <row r="29" spans="1:13" ht="15.75" x14ac:dyDescent="0.25">
      <c r="A29" s="411">
        <v>9.375</v>
      </c>
      <c r="B29" s="218" t="s">
        <v>272</v>
      </c>
      <c r="C29" s="220">
        <v>105.8133</v>
      </c>
      <c r="E29" s="221"/>
      <c r="F29" s="611"/>
      <c r="H29" s="222" t="str">
        <f t="shared" si="1"/>
        <v>NA</v>
      </c>
      <c r="I29" s="223">
        <f t="shared" si="0"/>
        <v>105.8133</v>
      </c>
      <c r="J29" s="224" t="e">
        <f t="shared" si="2"/>
        <v>#VALUE!</v>
      </c>
      <c r="L29" s="222" t="e">
        <f t="shared" si="3"/>
        <v>#VALUE!</v>
      </c>
      <c r="M29" s="224">
        <f t="shared" si="3"/>
        <v>0.25</v>
      </c>
    </row>
    <row r="30" spans="1:13" ht="15.75" x14ac:dyDescent="0.25">
      <c r="A30" s="411">
        <v>9.5</v>
      </c>
      <c r="B30" s="218" t="s">
        <v>272</v>
      </c>
      <c r="C30" s="220">
        <v>106.0633</v>
      </c>
      <c r="E30" s="221"/>
      <c r="F30" s="611"/>
      <c r="H30" s="222" t="str">
        <f t="shared" si="1"/>
        <v>NA</v>
      </c>
      <c r="I30" s="223">
        <f t="shared" si="0"/>
        <v>106.0633</v>
      </c>
      <c r="J30" s="224" t="e">
        <f t="shared" si="2"/>
        <v>#VALUE!</v>
      </c>
      <c r="L30" s="222" t="e">
        <f t="shared" si="3"/>
        <v>#VALUE!</v>
      </c>
      <c r="M30" s="224">
        <f t="shared" si="3"/>
        <v>0.25</v>
      </c>
    </row>
    <row r="31" spans="1:13" ht="15.75" x14ac:dyDescent="0.25">
      <c r="A31" s="411">
        <v>9.625</v>
      </c>
      <c r="B31" s="218" t="s">
        <v>272</v>
      </c>
      <c r="C31" s="220">
        <v>106.3133</v>
      </c>
      <c r="E31" s="221"/>
      <c r="F31" s="611"/>
      <c r="H31" s="222" t="str">
        <f t="shared" si="1"/>
        <v>NA</v>
      </c>
      <c r="I31" s="223">
        <f t="shared" si="0"/>
        <v>106.3133</v>
      </c>
      <c r="J31" s="224" t="e">
        <f t="shared" si="2"/>
        <v>#VALUE!</v>
      </c>
      <c r="L31" s="222" t="e">
        <f t="shared" si="3"/>
        <v>#VALUE!</v>
      </c>
      <c r="M31" s="224">
        <f t="shared" si="3"/>
        <v>0.25</v>
      </c>
    </row>
    <row r="32" spans="1:13" ht="15.75" x14ac:dyDescent="0.25">
      <c r="A32" s="411">
        <v>9.75</v>
      </c>
      <c r="B32" s="218" t="s">
        <v>272</v>
      </c>
      <c r="C32" s="220">
        <v>106.5633</v>
      </c>
      <c r="E32" s="221"/>
      <c r="F32" s="611"/>
      <c r="H32" s="222" t="str">
        <f t="shared" si="1"/>
        <v>NA</v>
      </c>
      <c r="I32" s="223">
        <f t="shared" si="0"/>
        <v>106.5633</v>
      </c>
      <c r="J32" s="224" t="e">
        <f t="shared" si="2"/>
        <v>#VALUE!</v>
      </c>
      <c r="L32" s="222" t="e">
        <f t="shared" si="3"/>
        <v>#VALUE!</v>
      </c>
      <c r="M32" s="224">
        <f t="shared" si="3"/>
        <v>0.25</v>
      </c>
    </row>
    <row r="33" spans="1:13" ht="15.75" x14ac:dyDescent="0.25">
      <c r="A33" s="411">
        <v>9.875</v>
      </c>
      <c r="B33" s="218" t="s">
        <v>272</v>
      </c>
      <c r="C33" s="220">
        <v>106.8133</v>
      </c>
      <c r="E33" s="221"/>
      <c r="F33" s="611"/>
      <c r="H33" s="222" t="str">
        <f t="shared" si="1"/>
        <v>NA</v>
      </c>
      <c r="I33" s="223">
        <f t="shared" si="0"/>
        <v>106.8133</v>
      </c>
      <c r="J33" s="224" t="e">
        <f t="shared" si="2"/>
        <v>#VALUE!</v>
      </c>
      <c r="L33" s="222" t="e">
        <f t="shared" si="3"/>
        <v>#VALUE!</v>
      </c>
      <c r="M33" s="224">
        <f t="shared" si="3"/>
        <v>0.25</v>
      </c>
    </row>
    <row r="34" spans="1:13" ht="15.75" x14ac:dyDescent="0.25">
      <c r="A34" s="411">
        <v>10</v>
      </c>
      <c r="B34" s="218" t="s">
        <v>272</v>
      </c>
      <c r="C34" s="220">
        <v>107.0633</v>
      </c>
      <c r="E34" s="221"/>
      <c r="F34" s="611"/>
      <c r="H34" s="222" t="str">
        <f t="shared" si="1"/>
        <v>NA</v>
      </c>
      <c r="I34" s="223">
        <f t="shared" si="0"/>
        <v>107.0633</v>
      </c>
      <c r="J34" s="224" t="e">
        <f t="shared" si="2"/>
        <v>#VALUE!</v>
      </c>
      <c r="L34" s="222" t="e">
        <f t="shared" si="3"/>
        <v>#VALUE!</v>
      </c>
      <c r="M34" s="224">
        <f t="shared" si="3"/>
        <v>0.25</v>
      </c>
    </row>
    <row r="35" spans="1:13" ht="15.75" x14ac:dyDescent="0.25">
      <c r="A35" s="411">
        <v>10.125</v>
      </c>
      <c r="B35" s="218" t="s">
        <v>272</v>
      </c>
      <c r="C35" s="220">
        <v>107.3133</v>
      </c>
      <c r="E35" s="221"/>
      <c r="F35" s="611"/>
      <c r="H35" s="222" t="str">
        <f t="shared" si="1"/>
        <v>NA</v>
      </c>
      <c r="I35" s="223">
        <f t="shared" si="0"/>
        <v>107.3133</v>
      </c>
      <c r="J35" s="224" t="e">
        <f t="shared" si="2"/>
        <v>#VALUE!</v>
      </c>
      <c r="L35" s="222" t="e">
        <f t="shared" si="3"/>
        <v>#VALUE!</v>
      </c>
      <c r="M35" s="224">
        <f t="shared" si="3"/>
        <v>0.25</v>
      </c>
    </row>
    <row r="36" spans="1:13" ht="15.75" x14ac:dyDescent="0.25">
      <c r="A36" s="411">
        <v>10.25</v>
      </c>
      <c r="B36" s="218" t="s">
        <v>272</v>
      </c>
      <c r="C36" s="220">
        <v>107.5633</v>
      </c>
      <c r="E36" s="221"/>
      <c r="F36" s="611"/>
      <c r="H36" s="222" t="str">
        <f t="shared" si="1"/>
        <v>NA</v>
      </c>
      <c r="I36" s="223">
        <f t="shared" si="0"/>
        <v>107.5633</v>
      </c>
      <c r="J36" s="224" t="e">
        <f t="shared" si="2"/>
        <v>#VALUE!</v>
      </c>
      <c r="L36" s="222" t="e">
        <f t="shared" si="3"/>
        <v>#VALUE!</v>
      </c>
      <c r="M36" s="224">
        <f t="shared" si="3"/>
        <v>0.25</v>
      </c>
    </row>
    <row r="37" spans="1:13" ht="15.75" x14ac:dyDescent="0.25">
      <c r="A37" s="411">
        <v>10.375</v>
      </c>
      <c r="B37" s="218" t="s">
        <v>272</v>
      </c>
      <c r="C37" s="220">
        <v>107.8133</v>
      </c>
      <c r="E37" s="221"/>
      <c r="F37" s="611"/>
      <c r="H37" s="222" t="str">
        <f t="shared" si="1"/>
        <v>NA</v>
      </c>
      <c r="I37" s="223">
        <f t="shared" si="0"/>
        <v>107.8133</v>
      </c>
      <c r="J37" s="224" t="e">
        <f t="shared" si="2"/>
        <v>#VALUE!</v>
      </c>
      <c r="L37" s="222" t="e">
        <f t="shared" si="3"/>
        <v>#VALUE!</v>
      </c>
      <c r="M37" s="224">
        <f t="shared" si="3"/>
        <v>0.25</v>
      </c>
    </row>
    <row r="38" spans="1:13" ht="15.75" x14ac:dyDescent="0.25">
      <c r="A38" s="411">
        <v>10.5</v>
      </c>
      <c r="B38" s="218" t="s">
        <v>272</v>
      </c>
      <c r="C38" s="220">
        <v>108.0633</v>
      </c>
      <c r="E38" s="221"/>
      <c r="F38" s="611"/>
      <c r="H38" s="222" t="str">
        <f t="shared" si="1"/>
        <v>NA</v>
      </c>
      <c r="I38" s="223">
        <f t="shared" si="0"/>
        <v>108.0633</v>
      </c>
      <c r="J38" s="224" t="e">
        <f t="shared" si="2"/>
        <v>#VALUE!</v>
      </c>
      <c r="L38" s="222" t="e">
        <f t="shared" si="3"/>
        <v>#VALUE!</v>
      </c>
      <c r="M38" s="224">
        <f t="shared" si="3"/>
        <v>0.25</v>
      </c>
    </row>
    <row r="39" spans="1:13" ht="15.75" x14ac:dyDescent="0.25">
      <c r="A39" s="411">
        <v>10.625</v>
      </c>
      <c r="B39" s="218" t="s">
        <v>272</v>
      </c>
      <c r="C39" s="220">
        <v>108.3133</v>
      </c>
      <c r="E39" s="221"/>
      <c r="F39" s="611"/>
      <c r="H39" s="222" t="str">
        <f t="shared" si="1"/>
        <v>NA</v>
      </c>
      <c r="I39" s="223">
        <f t="shared" si="0"/>
        <v>108.3133</v>
      </c>
      <c r="J39" s="224" t="e">
        <f t="shared" si="2"/>
        <v>#VALUE!</v>
      </c>
      <c r="L39" s="222" t="e">
        <f t="shared" si="3"/>
        <v>#VALUE!</v>
      </c>
      <c r="M39" s="224">
        <f t="shared" si="3"/>
        <v>0.25</v>
      </c>
    </row>
    <row r="40" spans="1:13" ht="15.75" x14ac:dyDescent="0.25">
      <c r="A40" s="411">
        <v>10.75</v>
      </c>
      <c r="B40" s="218" t="s">
        <v>272</v>
      </c>
      <c r="C40" s="220">
        <v>108.5633</v>
      </c>
      <c r="E40" s="221"/>
      <c r="F40" s="611"/>
      <c r="H40" s="222" t="str">
        <f t="shared" si="1"/>
        <v>NA</v>
      </c>
      <c r="I40" s="223">
        <f t="shared" si="0"/>
        <v>108.5633</v>
      </c>
      <c r="J40" s="224" t="e">
        <f t="shared" si="2"/>
        <v>#VALUE!</v>
      </c>
      <c r="L40" s="222" t="e">
        <f t="shared" si="3"/>
        <v>#VALUE!</v>
      </c>
      <c r="M40" s="224">
        <f t="shared" si="3"/>
        <v>0.25</v>
      </c>
    </row>
    <row r="41" spans="1:13" ht="15.75" x14ac:dyDescent="0.25">
      <c r="A41" s="411">
        <v>10.875</v>
      </c>
      <c r="B41" s="218" t="s">
        <v>272</v>
      </c>
      <c r="C41" s="220">
        <v>108.8133</v>
      </c>
      <c r="E41" s="221"/>
      <c r="F41" s="611"/>
      <c r="H41" s="222" t="str">
        <f t="shared" si="1"/>
        <v>NA</v>
      </c>
      <c r="I41" s="223">
        <f t="shared" si="0"/>
        <v>108.8133</v>
      </c>
      <c r="J41" s="224" t="e">
        <f t="shared" si="2"/>
        <v>#VALUE!</v>
      </c>
      <c r="L41" s="222" t="e">
        <f t="shared" si="3"/>
        <v>#VALUE!</v>
      </c>
      <c r="M41" s="224">
        <f t="shared" si="3"/>
        <v>0.25</v>
      </c>
    </row>
    <row r="42" spans="1:13" ht="15.75" x14ac:dyDescent="0.25">
      <c r="A42" s="411">
        <v>11</v>
      </c>
      <c r="B42" s="218" t="s">
        <v>272</v>
      </c>
      <c r="C42" s="220">
        <v>109.0633</v>
      </c>
      <c r="E42" s="221"/>
      <c r="F42" s="611"/>
      <c r="H42" s="222" t="str">
        <f t="shared" si="1"/>
        <v>NA</v>
      </c>
      <c r="I42" s="223">
        <f t="shared" si="0"/>
        <v>109.0633</v>
      </c>
      <c r="J42" s="224" t="e">
        <f t="shared" si="2"/>
        <v>#VALUE!</v>
      </c>
      <c r="L42" s="222" t="e">
        <f t="shared" si="3"/>
        <v>#VALUE!</v>
      </c>
      <c r="M42" s="224">
        <f t="shared" si="3"/>
        <v>0.25</v>
      </c>
    </row>
    <row r="43" spans="1:13" ht="15.75" x14ac:dyDescent="0.25">
      <c r="A43" s="612"/>
      <c r="B43" s="219"/>
      <c r="C43" s="219"/>
      <c r="E43" s="412"/>
      <c r="F43" s="412"/>
      <c r="H43" s="223"/>
      <c r="I43" s="223"/>
      <c r="J43" s="223"/>
      <c r="L43" s="223"/>
      <c r="M43" s="223"/>
    </row>
    <row r="44" spans="1:13" ht="15.75" x14ac:dyDescent="0.25">
      <c r="A44" s="612"/>
      <c r="B44" s="219"/>
      <c r="C44" s="219"/>
      <c r="E44" s="412"/>
      <c r="F44" s="412"/>
      <c r="H44" s="223"/>
      <c r="I44" s="223"/>
      <c r="J44" s="223"/>
      <c r="L44" s="223"/>
      <c r="M44" s="223"/>
    </row>
  </sheetData>
  <mergeCells count="4">
    <mergeCell ref="B4:C4"/>
    <mergeCell ref="E4:F4"/>
    <mergeCell ref="H4:J4"/>
    <mergeCell ref="L4:M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78D036-8311-4383-A99B-226FC54EC5DB}">
  <sheetPr published="0" codeName="Sheet7">
    <tabColor rgb="FF00B050"/>
    <pageSetUpPr fitToPage="1"/>
  </sheetPr>
  <dimension ref="B1:R53"/>
  <sheetViews>
    <sheetView workbookViewId="0">
      <selection activeCell="W5" sqref="W5:X5"/>
    </sheetView>
  </sheetViews>
  <sheetFormatPr defaultColWidth="8.85546875" defaultRowHeight="18.75" x14ac:dyDescent="0.3"/>
  <cols>
    <col min="1" max="1" width="3.140625" style="613" customWidth="1"/>
    <col min="2" max="2" width="17.140625" style="613" customWidth="1"/>
    <col min="3" max="3" width="16.28515625" style="613" customWidth="1"/>
    <col min="4" max="4" width="1.5703125" style="613" customWidth="1"/>
    <col min="5" max="5" width="23.42578125" style="613" customWidth="1"/>
    <col min="6" max="6" width="22.7109375" style="613" customWidth="1"/>
    <col min="7" max="9" width="9" style="613" bestFit="1" customWidth="1"/>
    <col min="10" max="12" width="9.7109375" style="613" bestFit="1" customWidth="1"/>
    <col min="13" max="13" width="1.5703125" style="613" customWidth="1"/>
    <col min="14" max="18" width="10.7109375" style="613" customWidth="1"/>
    <col min="19" max="16384" width="8.85546875" style="613"/>
  </cols>
  <sheetData>
    <row r="1" spans="2:18" ht="19.5" thickBot="1" x14ac:dyDescent="0.35"/>
    <row r="2" spans="2:18" ht="15" customHeight="1" x14ac:dyDescent="0.3">
      <c r="B2" s="240" t="s">
        <v>0</v>
      </c>
      <c r="C2" s="241"/>
      <c r="D2" s="614"/>
      <c r="E2" s="6" t="s">
        <v>273</v>
      </c>
      <c r="F2" s="6"/>
      <c r="G2" s="6"/>
      <c r="H2" s="6"/>
      <c r="I2" s="6"/>
      <c r="J2" s="6"/>
      <c r="K2" s="6"/>
      <c r="L2" s="6"/>
      <c r="M2" s="615"/>
      <c r="N2" s="616" t="s">
        <v>274</v>
      </c>
      <c r="O2" s="616"/>
      <c r="P2" s="616"/>
      <c r="Q2" s="616"/>
      <c r="R2" s="617"/>
    </row>
    <row r="3" spans="2:18" ht="15" customHeight="1" x14ac:dyDescent="0.3">
      <c r="B3" s="247"/>
      <c r="C3" s="248"/>
      <c r="E3" s="17"/>
      <c r="F3" s="17"/>
      <c r="G3" s="17"/>
      <c r="H3" s="17"/>
      <c r="I3" s="17"/>
      <c r="J3" s="17"/>
      <c r="K3" s="17"/>
      <c r="L3" s="17"/>
      <c r="M3" s="618"/>
      <c r="N3" s="281" t="s">
        <v>275</v>
      </c>
      <c r="O3" s="281"/>
      <c r="P3" s="281"/>
      <c r="Q3" s="282">
        <v>101</v>
      </c>
      <c r="R3" s="283"/>
    </row>
    <row r="4" spans="2:18" ht="15.6" customHeight="1" x14ac:dyDescent="0.3">
      <c r="B4" s="254" t="s">
        <v>3</v>
      </c>
      <c r="C4" s="619">
        <f>Control!$B$1</f>
        <v>45309</v>
      </c>
      <c r="D4" s="618"/>
      <c r="E4" s="620"/>
      <c r="F4" s="620"/>
      <c r="G4" s="620"/>
      <c r="H4" s="620"/>
      <c r="I4" s="620"/>
      <c r="J4" s="620"/>
      <c r="K4" s="620"/>
      <c r="L4" s="620"/>
      <c r="M4" s="618"/>
      <c r="N4" s="621" t="s">
        <v>276</v>
      </c>
      <c r="O4" s="621"/>
      <c r="P4" s="621"/>
      <c r="Q4" s="621" t="s">
        <v>277</v>
      </c>
      <c r="R4" s="622"/>
    </row>
    <row r="5" spans="2:18" x14ac:dyDescent="0.3">
      <c r="B5" s="349" t="s">
        <v>95</v>
      </c>
      <c r="C5" s="350"/>
      <c r="E5" s="350" t="s">
        <v>96</v>
      </c>
      <c r="F5" s="350"/>
      <c r="G5" s="350"/>
      <c r="H5" s="350"/>
      <c r="I5" s="350"/>
      <c r="J5" s="350"/>
      <c r="K5" s="350"/>
      <c r="L5" s="350"/>
      <c r="N5" s="623">
        <v>2.5000000000000001E-3</v>
      </c>
      <c r="O5" s="623"/>
      <c r="P5" s="623"/>
      <c r="Q5" s="623">
        <v>5.0000000000000001E-3</v>
      </c>
      <c r="R5" s="624"/>
    </row>
    <row r="6" spans="2:18" ht="15.75" customHeight="1" x14ac:dyDescent="0.3">
      <c r="B6" s="625" t="s">
        <v>97</v>
      </c>
      <c r="C6" s="626" t="s">
        <v>278</v>
      </c>
      <c r="E6" s="626" t="s">
        <v>100</v>
      </c>
      <c r="F6" s="626" t="s">
        <v>279</v>
      </c>
      <c r="G6" s="627" t="s">
        <v>115</v>
      </c>
      <c r="H6" s="627">
        <v>0.65</v>
      </c>
      <c r="I6" s="627">
        <v>0.70000000000000018</v>
      </c>
      <c r="J6" s="627">
        <v>0.75000000000000022</v>
      </c>
      <c r="K6" s="627">
        <v>0.80000000000000027</v>
      </c>
      <c r="L6" s="627">
        <v>0.85</v>
      </c>
      <c r="N6" s="623">
        <v>5.0000000000000001E-3</v>
      </c>
      <c r="O6" s="623"/>
      <c r="P6" s="623"/>
      <c r="Q6" s="623">
        <v>0.01</v>
      </c>
      <c r="R6" s="624"/>
    </row>
    <row r="7" spans="2:18" ht="15" customHeight="1" x14ac:dyDescent="0.3">
      <c r="B7" s="628">
        <f>'Flex SP 2nd Liens Pricer'!A6</f>
        <v>8.75</v>
      </c>
      <c r="C7" s="273">
        <f>'Flex SP 2nd Liens Pricer'!H6</f>
        <v>97.125</v>
      </c>
      <c r="D7" s="629"/>
      <c r="E7" s="284" t="s">
        <v>103</v>
      </c>
      <c r="F7" s="361" t="s">
        <v>104</v>
      </c>
      <c r="G7" s="286">
        <v>0.625</v>
      </c>
      <c r="H7" s="286">
        <v>0</v>
      </c>
      <c r="I7" s="286">
        <v>-1.5</v>
      </c>
      <c r="J7" s="286">
        <v>-1.7749999999999999</v>
      </c>
      <c r="K7" s="286">
        <v>-3.625</v>
      </c>
      <c r="L7" s="286">
        <v>-5.25</v>
      </c>
      <c r="N7" s="630" t="s">
        <v>280</v>
      </c>
      <c r="O7" s="630"/>
      <c r="P7" s="630"/>
      <c r="Q7" s="630"/>
      <c r="R7" s="631"/>
    </row>
    <row r="8" spans="2:18" ht="15" customHeight="1" x14ac:dyDescent="0.3">
      <c r="B8" s="628">
        <f>'Flex SP 2nd Liens Pricer'!A7</f>
        <v>8.875</v>
      </c>
      <c r="C8" s="273">
        <f>'Flex SP 2nd Liens Pricer'!H7</f>
        <v>97.5</v>
      </c>
      <c r="D8" s="629"/>
      <c r="E8" s="284"/>
      <c r="F8" s="361" t="s">
        <v>22</v>
      </c>
      <c r="G8" s="286">
        <v>0.375</v>
      </c>
      <c r="H8" s="286">
        <v>0.25</v>
      </c>
      <c r="I8" s="286">
        <v>-1.5</v>
      </c>
      <c r="J8" s="286">
        <v>-2.25</v>
      </c>
      <c r="K8" s="286">
        <v>-4.125</v>
      </c>
      <c r="L8" s="286">
        <v>-6.75</v>
      </c>
      <c r="N8" s="632" t="s">
        <v>25</v>
      </c>
      <c r="O8" s="632"/>
      <c r="P8" s="632"/>
      <c r="Q8" s="632"/>
      <c r="R8" s="633"/>
    </row>
    <row r="9" spans="2:18" ht="15" customHeight="1" x14ac:dyDescent="0.3">
      <c r="B9" s="628">
        <f>'Flex SP 2nd Liens Pricer'!A8</f>
        <v>9</v>
      </c>
      <c r="C9" s="273">
        <f>'Flex SP 2nd Liens Pricer'!H8</f>
        <v>97.875</v>
      </c>
      <c r="D9" s="629"/>
      <c r="E9" s="284"/>
      <c r="F9" s="361" t="s">
        <v>24</v>
      </c>
      <c r="G9" s="286">
        <v>0.125</v>
      </c>
      <c r="H9" s="286">
        <v>-0.5</v>
      </c>
      <c r="I9" s="286">
        <v>-2.25</v>
      </c>
      <c r="J9" s="286">
        <v>-3.5</v>
      </c>
      <c r="K9" s="286">
        <v>-5.125</v>
      </c>
      <c r="L9" s="634"/>
      <c r="N9" s="635" t="s">
        <v>27</v>
      </c>
      <c r="O9" s="635"/>
      <c r="P9" s="635"/>
      <c r="Q9" s="636">
        <v>0.125</v>
      </c>
      <c r="R9" s="637"/>
    </row>
    <row r="10" spans="2:18" ht="15" customHeight="1" x14ac:dyDescent="0.3">
      <c r="B10" s="628">
        <f>'Flex SP 2nd Liens Pricer'!A9</f>
        <v>9.125</v>
      </c>
      <c r="C10" s="273">
        <f>'Flex SP 2nd Liens Pricer'!H9</f>
        <v>98.25</v>
      </c>
      <c r="D10" s="629"/>
      <c r="E10" s="284"/>
      <c r="F10" s="361" t="s">
        <v>26</v>
      </c>
      <c r="G10" s="286">
        <v>-0.875</v>
      </c>
      <c r="H10" s="286">
        <v>-1.5</v>
      </c>
      <c r="I10" s="286">
        <v>-3.25</v>
      </c>
      <c r="J10" s="286">
        <v>-4.75</v>
      </c>
      <c r="K10" s="286">
        <v>-5.875</v>
      </c>
      <c r="L10" s="634"/>
      <c r="N10" s="635" t="s">
        <v>29</v>
      </c>
      <c r="O10" s="635"/>
      <c r="P10" s="635"/>
      <c r="Q10" s="635">
        <v>0</v>
      </c>
      <c r="R10" s="638"/>
    </row>
    <row r="11" spans="2:18" ht="15" customHeight="1" x14ac:dyDescent="0.3">
      <c r="B11" s="628">
        <f>'Flex SP 2nd Liens Pricer'!A10</f>
        <v>9.25</v>
      </c>
      <c r="C11" s="273">
        <f>'Flex SP 2nd Liens Pricer'!H10</f>
        <v>98.625</v>
      </c>
      <c r="D11" s="629"/>
      <c r="E11" s="284"/>
      <c r="F11" s="361" t="s">
        <v>28</v>
      </c>
      <c r="G11" s="286">
        <v>-2.125</v>
      </c>
      <c r="H11" s="286">
        <v>-2.5</v>
      </c>
      <c r="I11" s="286">
        <v>-4.5</v>
      </c>
      <c r="J11" s="286">
        <v>-6.75</v>
      </c>
      <c r="K11" s="286">
        <v>-8.125</v>
      </c>
      <c r="L11" s="634"/>
      <c r="N11" s="635" t="s">
        <v>31</v>
      </c>
      <c r="O11" s="635"/>
      <c r="P11" s="635"/>
      <c r="Q11" s="635" t="s">
        <v>272</v>
      </c>
      <c r="R11" s="638"/>
    </row>
    <row r="12" spans="2:18" ht="15" customHeight="1" x14ac:dyDescent="0.3">
      <c r="B12" s="628">
        <f>'Flex SP 2nd Liens Pricer'!A11</f>
        <v>9.375</v>
      </c>
      <c r="C12" s="273">
        <f>'Flex SP 2nd Liens Pricer'!H11</f>
        <v>98.875</v>
      </c>
      <c r="D12" s="629"/>
      <c r="E12" s="350" t="s">
        <v>113</v>
      </c>
      <c r="F12" s="350"/>
      <c r="G12" s="350"/>
      <c r="H12" s="350"/>
      <c r="I12" s="350"/>
      <c r="J12" s="350"/>
      <c r="K12" s="350"/>
      <c r="L12" s="350"/>
      <c r="N12" s="294" t="s">
        <v>281</v>
      </c>
      <c r="O12" s="294"/>
      <c r="P12" s="294"/>
      <c r="Q12" s="294"/>
      <c r="R12" s="295"/>
    </row>
    <row r="13" spans="2:18" ht="15" customHeight="1" x14ac:dyDescent="0.3">
      <c r="B13" s="628">
        <f>'Flex SP 2nd Liens Pricer'!A12</f>
        <v>9.5</v>
      </c>
      <c r="C13" s="273">
        <f>'Flex SP 2nd Liens Pricer'!H12</f>
        <v>99.125</v>
      </c>
      <c r="D13" s="629"/>
      <c r="E13" s="626"/>
      <c r="F13" s="626" t="s">
        <v>279</v>
      </c>
      <c r="G13" s="627">
        <v>0.60000000000000009</v>
      </c>
      <c r="H13" s="627">
        <v>0.65000000000000013</v>
      </c>
      <c r="I13" s="627">
        <v>0.70000000000000018</v>
      </c>
      <c r="J13" s="627">
        <v>0.75000000000000022</v>
      </c>
      <c r="K13" s="627">
        <v>0.80000000000000027</v>
      </c>
      <c r="L13" s="627">
        <v>0.85</v>
      </c>
      <c r="N13" s="294" t="s">
        <v>282</v>
      </c>
      <c r="O13" s="294"/>
      <c r="P13" s="294"/>
      <c r="Q13" s="294"/>
      <c r="R13" s="295"/>
    </row>
    <row r="14" spans="2:18" ht="15" customHeight="1" x14ac:dyDescent="0.3">
      <c r="B14" s="628">
        <f>'Flex SP 2nd Liens Pricer'!A13</f>
        <v>9.625</v>
      </c>
      <c r="C14" s="273">
        <f>'Flex SP 2nd Liens Pricer'!H13</f>
        <v>99.375</v>
      </c>
      <c r="D14" s="629"/>
      <c r="E14" s="284" t="s">
        <v>283</v>
      </c>
      <c r="F14" s="284"/>
      <c r="G14" s="286">
        <v>0.125</v>
      </c>
      <c r="H14" s="286">
        <v>0.125</v>
      </c>
      <c r="I14" s="286">
        <v>0.125</v>
      </c>
      <c r="J14" s="286">
        <v>0.125</v>
      </c>
      <c r="K14" s="286">
        <v>0.125</v>
      </c>
      <c r="L14" s="286">
        <v>0.125</v>
      </c>
      <c r="N14" s="299" t="s">
        <v>33</v>
      </c>
      <c r="O14" s="299"/>
      <c r="P14" s="299"/>
      <c r="Q14" s="299"/>
      <c r="R14" s="300"/>
    </row>
    <row r="15" spans="2:18" ht="15" customHeight="1" x14ac:dyDescent="0.3">
      <c r="B15" s="628">
        <f>'Flex SP 2nd Liens Pricer'!A14</f>
        <v>9.75</v>
      </c>
      <c r="C15" s="273">
        <f>'Flex SP 2nd Liens Pricer'!H14</f>
        <v>99.625</v>
      </c>
      <c r="D15" s="629"/>
      <c r="E15" s="284" t="s">
        <v>284</v>
      </c>
      <c r="F15" s="284"/>
      <c r="G15" s="286">
        <v>-0.25</v>
      </c>
      <c r="H15" s="286">
        <v>-0.25</v>
      </c>
      <c r="I15" s="286">
        <v>-0.375</v>
      </c>
      <c r="J15" s="286">
        <v>-0.375</v>
      </c>
      <c r="K15" s="286">
        <v>-0.5</v>
      </c>
      <c r="L15" s="286">
        <v>-0.5</v>
      </c>
      <c r="N15" s="294" t="s">
        <v>222</v>
      </c>
      <c r="O15" s="294"/>
      <c r="P15" s="294"/>
      <c r="Q15" s="302">
        <v>-0.25</v>
      </c>
      <c r="R15" s="303"/>
    </row>
    <row r="16" spans="2:18" ht="15" customHeight="1" x14ac:dyDescent="0.3">
      <c r="B16" s="628">
        <f>'Flex SP 2nd Liens Pricer'!A15</f>
        <v>9.875</v>
      </c>
      <c r="C16" s="273">
        <f>'Flex SP 2nd Liens Pricer'!H15</f>
        <v>99.875</v>
      </c>
      <c r="D16" s="629"/>
      <c r="E16" s="284" t="s">
        <v>285</v>
      </c>
      <c r="F16" s="284"/>
      <c r="G16" s="286">
        <v>-0.125</v>
      </c>
      <c r="H16" s="286">
        <v>-0.125</v>
      </c>
      <c r="I16" s="286">
        <v>-0.25</v>
      </c>
      <c r="J16" s="286">
        <v>-0.5</v>
      </c>
      <c r="K16" s="286">
        <v>-0.5</v>
      </c>
      <c r="L16" s="286">
        <v>-0.625</v>
      </c>
      <c r="N16" s="294" t="s">
        <v>27</v>
      </c>
      <c r="O16" s="294"/>
      <c r="P16" s="294"/>
      <c r="Q16" s="302">
        <v>-0.375</v>
      </c>
      <c r="R16" s="303"/>
    </row>
    <row r="17" spans="2:18" ht="15" customHeight="1" x14ac:dyDescent="0.3">
      <c r="B17" s="628">
        <f>'Flex SP 2nd Liens Pricer'!A16</f>
        <v>10</v>
      </c>
      <c r="C17" s="273">
        <f>'Flex SP 2nd Liens Pricer'!H16</f>
        <v>100.125</v>
      </c>
      <c r="D17" s="629"/>
      <c r="E17" s="284" t="s">
        <v>286</v>
      </c>
      <c r="F17" s="284"/>
      <c r="G17" s="286">
        <v>-0.625</v>
      </c>
      <c r="H17" s="286">
        <v>-0.625</v>
      </c>
      <c r="I17" s="286">
        <v>-1</v>
      </c>
      <c r="J17" s="286">
        <v>-1</v>
      </c>
      <c r="K17" s="286">
        <v>-1.25</v>
      </c>
      <c r="L17" s="286">
        <v>-1.25</v>
      </c>
      <c r="N17" s="294" t="s">
        <v>35</v>
      </c>
      <c r="O17" s="294"/>
      <c r="P17" s="294"/>
      <c r="Q17" s="302">
        <v>-0.25</v>
      </c>
      <c r="R17" s="303"/>
    </row>
    <row r="18" spans="2:18" ht="15" customHeight="1" x14ac:dyDescent="0.3">
      <c r="B18" s="628">
        <f>'Flex SP 2nd Liens Pricer'!A17</f>
        <v>10.125</v>
      </c>
      <c r="C18" s="273">
        <f>'Flex SP 2nd Liens Pricer'!H17</f>
        <v>100.375</v>
      </c>
      <c r="D18" s="629"/>
      <c r="E18" s="284" t="s">
        <v>287</v>
      </c>
      <c r="F18" s="284"/>
      <c r="G18" s="286">
        <v>-0.5</v>
      </c>
      <c r="H18" s="286">
        <v>-0.5</v>
      </c>
      <c r="I18" s="286">
        <v>-0.5</v>
      </c>
      <c r="J18" s="286">
        <v>-0.5</v>
      </c>
      <c r="K18" s="286">
        <v>-0.5</v>
      </c>
      <c r="L18" s="286">
        <v>-0.5</v>
      </c>
      <c r="N18" s="378" t="s">
        <v>114</v>
      </c>
      <c r="O18" s="378"/>
      <c r="P18" s="378"/>
      <c r="Q18" s="378"/>
      <c r="R18" s="639"/>
    </row>
    <row r="19" spans="2:18" ht="15" customHeight="1" x14ac:dyDescent="0.3">
      <c r="B19" s="628">
        <f>'Flex SP 2nd Liens Pricer'!A18</f>
        <v>10.25</v>
      </c>
      <c r="C19" s="273">
        <f>'Flex SP 2nd Liens Pricer'!H18</f>
        <v>100.625</v>
      </c>
      <c r="D19" s="629"/>
      <c r="E19" s="284" t="s">
        <v>288</v>
      </c>
      <c r="F19" s="284"/>
      <c r="G19" s="286">
        <v>-0.5</v>
      </c>
      <c r="H19" s="286">
        <v>-0.5</v>
      </c>
      <c r="I19" s="286">
        <v>-0.5</v>
      </c>
      <c r="J19" s="286">
        <v>-0.5</v>
      </c>
      <c r="K19" s="286">
        <v>-0.5</v>
      </c>
      <c r="L19" s="286">
        <v>-0.5</v>
      </c>
      <c r="N19" s="640" t="s">
        <v>289</v>
      </c>
      <c r="O19" s="641"/>
      <c r="P19" s="641"/>
      <c r="Q19" s="641"/>
      <c r="R19" s="642"/>
    </row>
    <row r="20" spans="2:18" ht="15" customHeight="1" x14ac:dyDescent="0.3">
      <c r="B20" s="628">
        <f>'Flex SP 2nd Liens Pricer'!A19</f>
        <v>10.375</v>
      </c>
      <c r="C20" s="273">
        <f>'Flex SP 2nd Liens Pricer'!H19</f>
        <v>100.875</v>
      </c>
      <c r="D20" s="629"/>
      <c r="E20" s="284" t="s">
        <v>290</v>
      </c>
      <c r="F20" s="284"/>
      <c r="G20" s="286">
        <v>-0.25</v>
      </c>
      <c r="H20" s="286">
        <v>-0.25</v>
      </c>
      <c r="I20" s="286">
        <v>-0.25</v>
      </c>
      <c r="J20" s="286">
        <v>-0.25</v>
      </c>
      <c r="K20" s="286">
        <v>-0.25</v>
      </c>
      <c r="L20" s="286">
        <v>-0.25</v>
      </c>
      <c r="N20" s="643" t="s">
        <v>58</v>
      </c>
      <c r="O20" s="644"/>
      <c r="P20" s="644"/>
      <c r="Q20" s="644"/>
      <c r="R20" s="645"/>
    </row>
    <row r="21" spans="2:18" ht="15" customHeight="1" x14ac:dyDescent="0.3">
      <c r="B21" s="628">
        <f>'Flex SP 2nd Liens Pricer'!A20</f>
        <v>10.5</v>
      </c>
      <c r="C21" s="273">
        <f>'Flex SP 2nd Liens Pricer'!H20</f>
        <v>101.125</v>
      </c>
      <c r="D21" s="629"/>
      <c r="E21" s="284" t="s">
        <v>291</v>
      </c>
      <c r="F21" s="284"/>
      <c r="G21" s="286">
        <v>-0.25</v>
      </c>
      <c r="H21" s="286">
        <v>-0.25</v>
      </c>
      <c r="I21" s="286">
        <v>-0.25</v>
      </c>
      <c r="J21" s="286">
        <v>-0.25</v>
      </c>
      <c r="K21" s="286">
        <v>-0.375</v>
      </c>
      <c r="L21" s="286">
        <v>-0.375</v>
      </c>
      <c r="N21" s="646"/>
      <c r="O21" s="647"/>
      <c r="P21" s="647"/>
      <c r="Q21" s="647"/>
      <c r="R21" s="648"/>
    </row>
    <row r="22" spans="2:18" ht="15" customHeight="1" x14ac:dyDescent="0.3">
      <c r="B22" s="628">
        <f>'Flex SP 2nd Liens Pricer'!A21</f>
        <v>10.625</v>
      </c>
      <c r="C22" s="273">
        <f>'Flex SP 2nd Liens Pricer'!H21</f>
        <v>101.375</v>
      </c>
      <c r="D22" s="629"/>
      <c r="E22" s="284" t="s">
        <v>292</v>
      </c>
      <c r="F22" s="284"/>
      <c r="G22" s="286">
        <v>0</v>
      </c>
      <c r="H22" s="286">
        <v>0</v>
      </c>
      <c r="I22" s="286">
        <v>0</v>
      </c>
      <c r="J22" s="286">
        <v>0</v>
      </c>
      <c r="K22" s="286">
        <v>0</v>
      </c>
      <c r="L22" s="286">
        <v>0</v>
      </c>
      <c r="N22" s="643" t="s">
        <v>61</v>
      </c>
      <c r="O22" s="644"/>
      <c r="P22" s="644"/>
      <c r="Q22" s="644"/>
      <c r="R22" s="645"/>
    </row>
    <row r="23" spans="2:18" ht="15" customHeight="1" x14ac:dyDescent="0.3">
      <c r="B23" s="628">
        <f>'Flex SP 2nd Liens Pricer'!A22</f>
        <v>10.75</v>
      </c>
      <c r="C23" s="273">
        <f>'Flex SP 2nd Liens Pricer'!H22</f>
        <v>101.625</v>
      </c>
      <c r="D23" s="629"/>
      <c r="E23" s="284" t="s">
        <v>293</v>
      </c>
      <c r="F23" s="284"/>
      <c r="G23" s="286">
        <v>-0.25</v>
      </c>
      <c r="H23" s="286">
        <v>-0.25</v>
      </c>
      <c r="I23" s="286">
        <v>-0.25</v>
      </c>
      <c r="J23" s="286">
        <v>-0.25</v>
      </c>
      <c r="K23" s="286">
        <v>-0.25</v>
      </c>
      <c r="L23" s="286">
        <v>-0.25</v>
      </c>
      <c r="N23" s="646"/>
      <c r="O23" s="647"/>
      <c r="P23" s="647"/>
      <c r="Q23" s="647"/>
      <c r="R23" s="648"/>
    </row>
    <row r="24" spans="2:18" ht="15" customHeight="1" x14ac:dyDescent="0.3">
      <c r="B24" s="628">
        <f>'Flex SP 2nd Liens Pricer'!A23</f>
        <v>10.875</v>
      </c>
      <c r="C24" s="273">
        <f>'Flex SP 2nd Liens Pricer'!H23</f>
        <v>101.875</v>
      </c>
      <c r="D24" s="629"/>
      <c r="E24" s="284" t="s">
        <v>294</v>
      </c>
      <c r="F24" s="284"/>
      <c r="G24" s="286">
        <v>-0.375</v>
      </c>
      <c r="H24" s="286">
        <v>-0.375</v>
      </c>
      <c r="I24" s="286">
        <v>-0.375</v>
      </c>
      <c r="J24" s="286">
        <v>-0.375</v>
      </c>
      <c r="K24" s="286">
        <v>-0.375</v>
      </c>
      <c r="L24" s="286">
        <v>-0.375</v>
      </c>
      <c r="N24" s="649" t="s">
        <v>295</v>
      </c>
      <c r="O24" s="650"/>
      <c r="P24" s="650"/>
      <c r="Q24" s="650"/>
      <c r="R24" s="651"/>
    </row>
    <row r="25" spans="2:18" ht="15" customHeight="1" x14ac:dyDescent="0.3">
      <c r="B25" s="628">
        <f>'Flex SP 2nd Liens Pricer'!A24</f>
        <v>11</v>
      </c>
      <c r="C25" s="273">
        <f>'Flex SP 2nd Liens Pricer'!H24</f>
        <v>102.125</v>
      </c>
      <c r="D25" s="629"/>
      <c r="E25" s="284" t="s">
        <v>296</v>
      </c>
      <c r="F25" s="284"/>
      <c r="G25" s="286">
        <v>-0.5</v>
      </c>
      <c r="H25" s="286">
        <v>-0.5</v>
      </c>
      <c r="I25" s="286">
        <v>-0.5</v>
      </c>
      <c r="J25" s="286">
        <v>-0.5</v>
      </c>
      <c r="K25" s="286">
        <v>-0.5</v>
      </c>
      <c r="L25" s="286">
        <v>-0.5</v>
      </c>
      <c r="N25" s="640" t="s">
        <v>67</v>
      </c>
      <c r="O25" s="641"/>
      <c r="P25" s="641"/>
      <c r="Q25" s="641"/>
      <c r="R25" s="642"/>
    </row>
    <row r="26" spans="2:18" x14ac:dyDescent="0.3">
      <c r="B26" s="628">
        <f>'Flex SP 2nd Liens Pricer'!A25</f>
        <v>11.125</v>
      </c>
      <c r="C26" s="273">
        <f>'Flex SP 2nd Liens Pricer'!H25</f>
        <v>102.375</v>
      </c>
      <c r="D26" s="629"/>
      <c r="E26" s="652"/>
      <c r="F26" s="653"/>
      <c r="G26" s="654"/>
      <c r="H26" s="654"/>
      <c r="I26" s="654"/>
      <c r="J26" s="654"/>
      <c r="K26" s="654"/>
      <c r="L26" s="655"/>
      <c r="N26" s="656" t="s">
        <v>135</v>
      </c>
      <c r="O26" s="657"/>
      <c r="P26" s="657"/>
      <c r="Q26" s="657"/>
      <c r="R26" s="658"/>
    </row>
    <row r="27" spans="2:18" ht="15" customHeight="1" x14ac:dyDescent="0.3">
      <c r="B27" s="628">
        <f>'Flex SP 2nd Liens Pricer'!A26</f>
        <v>11.25</v>
      </c>
      <c r="C27" s="273">
        <f>'Flex SP 2nd Liens Pricer'!H26</f>
        <v>102.625</v>
      </c>
      <c r="D27" s="629"/>
      <c r="E27" s="659"/>
      <c r="F27" s="660"/>
      <c r="G27" s="661"/>
      <c r="H27" s="661"/>
      <c r="I27" s="661"/>
      <c r="J27" s="661"/>
      <c r="K27" s="661"/>
      <c r="L27" s="662"/>
      <c r="N27" s="640" t="s">
        <v>297</v>
      </c>
      <c r="O27" s="641"/>
      <c r="P27" s="641"/>
      <c r="Q27" s="641"/>
      <c r="R27" s="642"/>
    </row>
    <row r="28" spans="2:18" ht="15" customHeight="1" x14ac:dyDescent="0.3">
      <c r="B28" s="628">
        <f>'Flex SP 2nd Liens Pricer'!A27</f>
        <v>11.375</v>
      </c>
      <c r="C28" s="273">
        <f>'Flex SP 2nd Liens Pricer'!H27</f>
        <v>102.875</v>
      </c>
      <c r="D28" s="629"/>
      <c r="E28" s="659"/>
      <c r="F28" s="660"/>
      <c r="G28" s="661"/>
      <c r="H28" s="661"/>
      <c r="I28" s="661"/>
      <c r="J28" s="661"/>
      <c r="K28" s="661"/>
      <c r="L28" s="662"/>
      <c r="N28" s="656" t="s">
        <v>298</v>
      </c>
      <c r="O28" s="657"/>
      <c r="P28" s="657"/>
      <c r="Q28" s="657"/>
      <c r="R28" s="658"/>
    </row>
    <row r="29" spans="2:18" ht="15" customHeight="1" x14ac:dyDescent="0.3">
      <c r="B29" s="628">
        <f>'Flex SP 2nd Liens Pricer'!A28</f>
        <v>11.5</v>
      </c>
      <c r="C29" s="273">
        <f>'Flex SP 2nd Liens Pricer'!H28</f>
        <v>103.125</v>
      </c>
      <c r="D29" s="629"/>
      <c r="E29" s="659"/>
      <c r="F29" s="660"/>
      <c r="G29" s="661"/>
      <c r="H29" s="661"/>
      <c r="I29" s="661"/>
      <c r="J29" s="661"/>
      <c r="K29" s="661"/>
      <c r="L29" s="662"/>
      <c r="N29" s="640" t="s">
        <v>299</v>
      </c>
      <c r="O29" s="641"/>
      <c r="P29" s="641"/>
      <c r="Q29" s="641"/>
      <c r="R29" s="642"/>
    </row>
    <row r="30" spans="2:18" ht="15" customHeight="1" x14ac:dyDescent="0.3">
      <c r="B30" s="628">
        <f>'Flex SP 2nd Liens Pricer'!A29</f>
        <v>11.625</v>
      </c>
      <c r="C30" s="273">
        <f>'Flex SP 2nd Liens Pricer'!H29</f>
        <v>103.375</v>
      </c>
      <c r="D30" s="629"/>
      <c r="E30" s="659"/>
      <c r="F30" s="660"/>
      <c r="G30" s="663"/>
      <c r="H30" s="661"/>
      <c r="I30" s="661"/>
      <c r="J30" s="661"/>
      <c r="K30" s="661"/>
      <c r="L30" s="662"/>
      <c r="N30" s="656" t="s">
        <v>300</v>
      </c>
      <c r="O30" s="657"/>
      <c r="P30" s="657"/>
      <c r="Q30" s="657"/>
      <c r="R30" s="658"/>
    </row>
    <row r="31" spans="2:18" x14ac:dyDescent="0.3">
      <c r="B31" s="628">
        <f>'Flex SP 2nd Liens Pricer'!A30</f>
        <v>11.75</v>
      </c>
      <c r="C31" s="273">
        <f>'Flex SP 2nd Liens Pricer'!H30</f>
        <v>103.625</v>
      </c>
      <c r="D31" s="629"/>
      <c r="E31" s="659"/>
      <c r="F31" s="660"/>
      <c r="G31" s="661"/>
      <c r="H31" s="661"/>
      <c r="I31" s="661"/>
      <c r="J31" s="661"/>
      <c r="K31" s="661"/>
      <c r="L31" s="662"/>
      <c r="N31" s="640" t="s">
        <v>301</v>
      </c>
      <c r="O31" s="641"/>
      <c r="P31" s="641"/>
      <c r="Q31" s="641"/>
      <c r="R31" s="642"/>
    </row>
    <row r="32" spans="2:18" ht="15" customHeight="1" x14ac:dyDescent="0.3">
      <c r="B32" s="628">
        <f>'Flex SP 2nd Liens Pricer'!A31</f>
        <v>11.875</v>
      </c>
      <c r="C32" s="273">
        <f>'Flex SP 2nd Liens Pricer'!H31</f>
        <v>103.875</v>
      </c>
      <c r="D32" s="629"/>
      <c r="E32" s="659"/>
      <c r="F32" s="660"/>
      <c r="G32" s="661"/>
      <c r="H32" s="661"/>
      <c r="I32" s="661"/>
      <c r="J32" s="661"/>
      <c r="K32" s="661"/>
      <c r="L32" s="662"/>
      <c r="N32" s="664" t="s">
        <v>302</v>
      </c>
      <c r="O32" s="665"/>
      <c r="P32" s="665"/>
      <c r="Q32" s="665"/>
      <c r="R32" s="666"/>
    </row>
    <row r="33" spans="2:18" x14ac:dyDescent="0.3">
      <c r="B33" s="628">
        <f>'Flex SP 2nd Liens Pricer'!A32</f>
        <v>12</v>
      </c>
      <c r="C33" s="273">
        <f>'Flex SP 2nd Liens Pricer'!H32</f>
        <v>104.125</v>
      </c>
      <c r="D33" s="629"/>
      <c r="E33" s="659"/>
      <c r="F33" s="660"/>
      <c r="G33" s="661"/>
      <c r="H33" s="661"/>
      <c r="I33" s="661"/>
      <c r="J33" s="661"/>
      <c r="K33" s="661"/>
      <c r="L33" s="662"/>
      <c r="N33" s="667" t="s">
        <v>303</v>
      </c>
      <c r="O33" s="323"/>
      <c r="P33" s="323"/>
      <c r="Q33" s="323"/>
      <c r="R33" s="324"/>
    </row>
    <row r="34" spans="2:18" x14ac:dyDescent="0.3">
      <c r="B34" s="628">
        <f>'Flex SP 2nd Liens Pricer'!A33</f>
        <v>12.125</v>
      </c>
      <c r="C34" s="273">
        <f>'Flex SP 2nd Liens Pricer'!H33</f>
        <v>104.375</v>
      </c>
      <c r="E34" s="659"/>
      <c r="F34" s="660"/>
      <c r="G34" s="661"/>
      <c r="H34" s="661"/>
      <c r="I34" s="661"/>
      <c r="J34" s="661"/>
      <c r="K34" s="661"/>
      <c r="L34" s="662"/>
      <c r="N34" s="667" t="s">
        <v>304</v>
      </c>
      <c r="O34" s="323"/>
      <c r="P34" s="323"/>
      <c r="Q34" s="323"/>
      <c r="R34" s="324"/>
    </row>
    <row r="35" spans="2:18" ht="15" customHeight="1" x14ac:dyDescent="0.3">
      <c r="B35" s="628">
        <f>'Flex SP 2nd Liens Pricer'!A34</f>
        <v>12.25</v>
      </c>
      <c r="C35" s="273">
        <f>'Flex SP 2nd Liens Pricer'!H34</f>
        <v>104.625</v>
      </c>
      <c r="E35" s="668"/>
      <c r="F35" s="669"/>
      <c r="G35" s="669"/>
      <c r="H35" s="669"/>
      <c r="I35" s="669"/>
      <c r="J35" s="669"/>
      <c r="K35" s="669"/>
      <c r="L35" s="670"/>
      <c r="N35" s="667" t="s">
        <v>305</v>
      </c>
      <c r="O35" s="323"/>
      <c r="P35" s="323"/>
      <c r="Q35" s="323"/>
      <c r="R35" s="324"/>
    </row>
    <row r="36" spans="2:18" ht="20.45" customHeight="1" x14ac:dyDescent="0.3">
      <c r="B36" s="628">
        <f>'Flex SP 2nd Liens Pricer'!A35</f>
        <v>12.375</v>
      </c>
      <c r="C36" s="273">
        <f>'Flex SP 2nd Liens Pricer'!H35</f>
        <v>104.875</v>
      </c>
      <c r="E36" s="668" t="s">
        <v>41</v>
      </c>
      <c r="F36" s="669"/>
      <c r="G36" s="669"/>
      <c r="H36" s="669"/>
      <c r="I36" s="669"/>
      <c r="J36" s="669"/>
      <c r="K36" s="669"/>
      <c r="L36" s="670"/>
      <c r="N36" s="667" t="s">
        <v>306</v>
      </c>
      <c r="O36" s="323"/>
      <c r="P36" s="323"/>
      <c r="Q36" s="323"/>
      <c r="R36" s="324"/>
    </row>
    <row r="37" spans="2:18" ht="15" customHeight="1" x14ac:dyDescent="0.3">
      <c r="B37" s="628">
        <f>'Flex SP 2nd Liens Pricer'!A36</f>
        <v>12.5</v>
      </c>
      <c r="C37" s="273">
        <f>'Flex SP 2nd Liens Pricer'!H36</f>
        <v>105.125</v>
      </c>
      <c r="E37" s="668" t="s">
        <v>43</v>
      </c>
      <c r="F37" s="669"/>
      <c r="G37" s="669"/>
      <c r="H37" s="669"/>
      <c r="I37" s="669"/>
      <c r="J37" s="669"/>
      <c r="K37" s="669"/>
      <c r="L37" s="670"/>
      <c r="N37" s="667" t="s">
        <v>307</v>
      </c>
      <c r="O37" s="323"/>
      <c r="P37" s="323"/>
      <c r="Q37" s="323"/>
      <c r="R37" s="324"/>
    </row>
    <row r="38" spans="2:18" x14ac:dyDescent="0.3">
      <c r="B38" s="628">
        <f>'Flex SP 2nd Liens Pricer'!A37</f>
        <v>12.625</v>
      </c>
      <c r="C38" s="273">
        <f>'Flex SP 2nd Liens Pricer'!H37</f>
        <v>105.375</v>
      </c>
      <c r="E38" s="668" t="s">
        <v>45</v>
      </c>
      <c r="F38" s="669"/>
      <c r="G38" s="669"/>
      <c r="H38" s="669"/>
      <c r="I38" s="669"/>
      <c r="J38" s="669"/>
      <c r="K38" s="669"/>
      <c r="L38" s="670"/>
      <c r="N38" s="671" t="s">
        <v>308</v>
      </c>
      <c r="O38" s="672"/>
      <c r="P38" s="672"/>
      <c r="Q38" s="672"/>
      <c r="R38" s="673"/>
    </row>
    <row r="39" spans="2:18" x14ac:dyDescent="0.3">
      <c r="B39" s="628">
        <f>'Flex SP 2nd Liens Pricer'!A38</f>
        <v>12.75</v>
      </c>
      <c r="C39" s="273">
        <f>'Flex SP 2nd Liens Pricer'!H38</f>
        <v>105.625</v>
      </c>
      <c r="E39" s="668" t="s">
        <v>309</v>
      </c>
      <c r="F39" s="669"/>
      <c r="G39" s="669"/>
      <c r="H39" s="669"/>
      <c r="I39" s="669"/>
      <c r="J39" s="669"/>
      <c r="K39" s="669"/>
      <c r="L39" s="670"/>
      <c r="N39" s="640" t="s">
        <v>73</v>
      </c>
      <c r="O39" s="641"/>
      <c r="P39" s="641"/>
      <c r="Q39" s="641"/>
      <c r="R39" s="642"/>
    </row>
    <row r="40" spans="2:18" x14ac:dyDescent="0.3">
      <c r="B40" s="628">
        <f>'Flex SP 2nd Liens Pricer'!A39</f>
        <v>12.875</v>
      </c>
      <c r="C40" s="273">
        <f>'Flex SP 2nd Liens Pricer'!H39</f>
        <v>105.875</v>
      </c>
      <c r="E40" s="668" t="s">
        <v>310</v>
      </c>
      <c r="F40" s="669"/>
      <c r="G40" s="669"/>
      <c r="H40" s="669"/>
      <c r="I40" s="669"/>
      <c r="J40" s="669"/>
      <c r="K40" s="669"/>
      <c r="L40" s="670"/>
      <c r="N40" s="664" t="s">
        <v>143</v>
      </c>
      <c r="O40" s="665"/>
      <c r="P40" s="665"/>
      <c r="Q40" s="665"/>
      <c r="R40" s="666"/>
    </row>
    <row r="41" spans="2:18" ht="19.5" thickBot="1" x14ac:dyDescent="0.35">
      <c r="B41" s="628">
        <f>'Flex SP 2nd Liens Pricer'!A40</f>
        <v>13</v>
      </c>
      <c r="C41" s="273">
        <f>'Flex SP 2nd Liens Pricer'!H40</f>
        <v>106.125</v>
      </c>
      <c r="E41" s="668" t="s">
        <v>52</v>
      </c>
      <c r="F41" s="669"/>
      <c r="G41" s="669"/>
      <c r="H41" s="669"/>
      <c r="I41" s="669"/>
      <c r="J41" s="669"/>
      <c r="K41" s="669"/>
      <c r="L41" s="670"/>
      <c r="N41" s="667" t="s">
        <v>79</v>
      </c>
      <c r="O41" s="323"/>
      <c r="P41" s="323"/>
      <c r="Q41" s="323"/>
      <c r="R41" s="324"/>
    </row>
    <row r="42" spans="2:18" ht="18.75" customHeight="1" x14ac:dyDescent="0.3">
      <c r="B42" s="628">
        <f>'Flex SP 2nd Liens Pricer'!A41</f>
        <v>13.125</v>
      </c>
      <c r="C42" s="674">
        <f>'Flex SP 2nd Liens Pricer'!H41</f>
        <v>106.375</v>
      </c>
      <c r="D42" s="675" t="s">
        <v>311</v>
      </c>
      <c r="E42" s="676"/>
      <c r="F42" s="676"/>
      <c r="G42" s="676"/>
      <c r="H42" s="676"/>
      <c r="I42" s="676"/>
      <c r="J42" s="676"/>
      <c r="K42" s="676"/>
      <c r="L42" s="676"/>
      <c r="M42" s="677"/>
      <c r="N42" s="678" t="s">
        <v>45</v>
      </c>
      <c r="O42" s="678"/>
      <c r="P42" s="678"/>
      <c r="Q42" s="678"/>
      <c r="R42" s="679"/>
    </row>
    <row r="43" spans="2:18" ht="20.45" customHeight="1" thickBot="1" x14ac:dyDescent="0.35">
      <c r="B43" s="628">
        <f>'Flex SP 2nd Liens Pricer'!A42</f>
        <v>13.25</v>
      </c>
      <c r="C43" s="674">
        <f>'Flex SP 2nd Liens Pricer'!H42</f>
        <v>106.625</v>
      </c>
      <c r="D43" s="680"/>
      <c r="E43" s="681"/>
      <c r="F43" s="681"/>
      <c r="G43" s="681"/>
      <c r="H43" s="681"/>
      <c r="I43" s="681"/>
      <c r="J43" s="681"/>
      <c r="K43" s="681"/>
      <c r="L43" s="681"/>
      <c r="M43" s="682"/>
      <c r="N43" s="683" t="s">
        <v>312</v>
      </c>
      <c r="O43" s="683"/>
      <c r="P43" s="683"/>
      <c r="Q43" s="683"/>
      <c r="R43" s="684"/>
    </row>
    <row r="44" spans="2:18" x14ac:dyDescent="0.3">
      <c r="B44" s="628">
        <f>'Flex SP 2nd Liens Pricer'!A43</f>
        <v>13.375</v>
      </c>
      <c r="C44" s="674">
        <f>'Flex SP 2nd Liens Pricer'!H43</f>
        <v>106.875</v>
      </c>
      <c r="D44" s="680"/>
      <c r="E44" s="681"/>
      <c r="F44" s="681"/>
      <c r="G44" s="681"/>
      <c r="H44" s="681"/>
      <c r="I44" s="681"/>
      <c r="J44" s="681"/>
      <c r="K44" s="681"/>
      <c r="L44" s="681"/>
      <c r="M44" s="682"/>
      <c r="N44" s="251"/>
      <c r="O44" s="685"/>
      <c r="P44" s="685"/>
      <c r="Q44" s="685"/>
      <c r="R44" s="686"/>
    </row>
    <row r="45" spans="2:18" x14ac:dyDescent="0.3">
      <c r="B45" s="628">
        <f>'Flex SP 2nd Liens Pricer'!A44</f>
        <v>13.5</v>
      </c>
      <c r="C45" s="674">
        <f>'Flex SP 2nd Liens Pricer'!H44</f>
        <v>107.125</v>
      </c>
      <c r="D45" s="680"/>
      <c r="E45" s="681"/>
      <c r="F45" s="681"/>
      <c r="G45" s="681"/>
      <c r="H45" s="681"/>
      <c r="I45" s="681"/>
      <c r="J45" s="681"/>
      <c r="K45" s="681"/>
      <c r="L45" s="681"/>
      <c r="M45" s="682"/>
      <c r="N45" s="251"/>
      <c r="O45" s="687"/>
      <c r="P45" s="685"/>
      <c r="Q45" s="685"/>
      <c r="R45" s="686"/>
    </row>
    <row r="46" spans="2:18" x14ac:dyDescent="0.3">
      <c r="B46" s="628">
        <f>'Flex SP 2nd Liens Pricer'!A45</f>
        <v>13.625</v>
      </c>
      <c r="C46" s="674">
        <f>'Flex SP 2nd Liens Pricer'!H45</f>
        <v>107.375</v>
      </c>
      <c r="D46" s="680"/>
      <c r="E46" s="681"/>
      <c r="F46" s="681"/>
      <c r="G46" s="681"/>
      <c r="H46" s="681"/>
      <c r="I46" s="681"/>
      <c r="J46" s="681"/>
      <c r="K46" s="681"/>
      <c r="L46" s="681"/>
      <c r="M46" s="682"/>
      <c r="N46" s="685"/>
      <c r="O46" s="685"/>
      <c r="P46" s="685"/>
      <c r="Q46" s="685"/>
      <c r="R46" s="686"/>
    </row>
    <row r="47" spans="2:18" x14ac:dyDescent="0.3">
      <c r="B47" s="628">
        <f>'Flex SP 2nd Liens Pricer'!A46</f>
        <v>13.75</v>
      </c>
      <c r="C47" s="674">
        <f>'Flex SP 2nd Liens Pricer'!H46</f>
        <v>107.625</v>
      </c>
      <c r="D47" s="680"/>
      <c r="E47" s="681"/>
      <c r="F47" s="681"/>
      <c r="G47" s="681"/>
      <c r="H47" s="681"/>
      <c r="I47" s="681"/>
      <c r="J47" s="681"/>
      <c r="K47" s="681"/>
      <c r="L47" s="681"/>
      <c r="M47" s="682"/>
      <c r="N47" s="685"/>
      <c r="O47" s="685"/>
      <c r="P47" s="685"/>
      <c r="Q47" s="685"/>
      <c r="R47" s="686"/>
    </row>
    <row r="48" spans="2:18" x14ac:dyDescent="0.3">
      <c r="B48" s="628">
        <f>'Flex SP 2nd Liens Pricer'!A47</f>
        <v>13.875</v>
      </c>
      <c r="C48" s="674">
        <f>'Flex SP 2nd Liens Pricer'!H47</f>
        <v>107.875</v>
      </c>
      <c r="D48" s="680"/>
      <c r="E48" s="681"/>
      <c r="F48" s="681"/>
      <c r="G48" s="681"/>
      <c r="H48" s="681"/>
      <c r="I48" s="681"/>
      <c r="J48" s="681"/>
      <c r="K48" s="681"/>
      <c r="L48" s="681"/>
      <c r="M48" s="682"/>
      <c r="N48" s="685"/>
      <c r="O48" s="685"/>
      <c r="P48" s="685"/>
      <c r="Q48" s="685"/>
      <c r="R48" s="686"/>
    </row>
    <row r="49" spans="2:18" x14ac:dyDescent="0.3">
      <c r="B49" s="628">
        <f>'Flex SP 2nd Liens Pricer'!A48</f>
        <v>14</v>
      </c>
      <c r="C49" s="674">
        <f>'Flex SP 2nd Liens Pricer'!H48</f>
        <v>108.125</v>
      </c>
      <c r="D49" s="680"/>
      <c r="E49" s="681"/>
      <c r="F49" s="681"/>
      <c r="G49" s="681"/>
      <c r="H49" s="681"/>
      <c r="I49" s="681"/>
      <c r="J49" s="681"/>
      <c r="K49" s="681"/>
      <c r="L49" s="681"/>
      <c r="M49" s="682"/>
      <c r="N49" s="685"/>
      <c r="O49" s="685"/>
      <c r="P49" s="685"/>
      <c r="Q49" s="685"/>
      <c r="R49" s="686"/>
    </row>
    <row r="50" spans="2:18" x14ac:dyDescent="0.3">
      <c r="B50" s="628">
        <f>'Flex SP 2nd Liens Pricer'!A49</f>
        <v>14.125</v>
      </c>
      <c r="C50" s="674">
        <f>'Flex SP 2nd Liens Pricer'!H49</f>
        <v>108.375</v>
      </c>
      <c r="D50" s="680"/>
      <c r="E50" s="681"/>
      <c r="F50" s="681"/>
      <c r="G50" s="681"/>
      <c r="H50" s="681"/>
      <c r="I50" s="681"/>
      <c r="J50" s="681"/>
      <c r="K50" s="681"/>
      <c r="L50" s="681"/>
      <c r="M50" s="682"/>
      <c r="N50" s="685"/>
      <c r="O50" s="685"/>
      <c r="P50" s="685"/>
      <c r="Q50" s="685"/>
      <c r="R50" s="686"/>
    </row>
    <row r="51" spans="2:18" x14ac:dyDescent="0.3">
      <c r="B51" s="628">
        <f>'Flex SP 2nd Liens Pricer'!A50</f>
        <v>14.25</v>
      </c>
      <c r="C51" s="674">
        <f>'Flex SP 2nd Liens Pricer'!H50</f>
        <v>108.625</v>
      </c>
      <c r="D51" s="680"/>
      <c r="E51" s="681"/>
      <c r="F51" s="681"/>
      <c r="G51" s="681"/>
      <c r="H51" s="681"/>
      <c r="I51" s="681"/>
      <c r="J51" s="681"/>
      <c r="K51" s="681"/>
      <c r="L51" s="681"/>
      <c r="M51" s="682"/>
      <c r="N51" s="685"/>
      <c r="O51" s="685"/>
      <c r="P51" s="685"/>
      <c r="Q51" s="685"/>
      <c r="R51" s="686"/>
    </row>
    <row r="52" spans="2:18" x14ac:dyDescent="0.3">
      <c r="B52" s="688" t="s">
        <v>313</v>
      </c>
      <c r="C52" s="689">
        <v>98</v>
      </c>
      <c r="D52" s="680"/>
      <c r="E52" s="681"/>
      <c r="F52" s="681"/>
      <c r="G52" s="681"/>
      <c r="H52" s="681"/>
      <c r="I52" s="681"/>
      <c r="J52" s="681"/>
      <c r="K52" s="681"/>
      <c r="L52" s="681"/>
      <c r="M52" s="682"/>
      <c r="N52" s="685"/>
      <c r="O52" s="685"/>
      <c r="P52" s="685"/>
      <c r="Q52" s="685"/>
      <c r="R52" s="686"/>
    </row>
    <row r="53" spans="2:18" ht="19.5" thickBot="1" x14ac:dyDescent="0.35">
      <c r="B53" s="690" t="s">
        <v>251</v>
      </c>
      <c r="C53" s="691">
        <v>101</v>
      </c>
      <c r="D53" s="692"/>
      <c r="E53" s="693"/>
      <c r="F53" s="693"/>
      <c r="G53" s="693"/>
      <c r="H53" s="693"/>
      <c r="I53" s="693"/>
      <c r="J53" s="693"/>
      <c r="K53" s="693"/>
      <c r="L53" s="693"/>
      <c r="M53" s="694"/>
      <c r="N53" s="695"/>
      <c r="O53" s="695"/>
      <c r="P53" s="695"/>
      <c r="Q53" s="695"/>
      <c r="R53" s="696"/>
    </row>
  </sheetData>
  <mergeCells count="76">
    <mergeCell ref="E40:L40"/>
    <mergeCell ref="N40:R40"/>
    <mergeCell ref="E41:L41"/>
    <mergeCell ref="N41:R41"/>
    <mergeCell ref="D42:M53"/>
    <mergeCell ref="N42:R42"/>
    <mergeCell ref="N43:R43"/>
    <mergeCell ref="E37:L37"/>
    <mergeCell ref="N37:R37"/>
    <mergeCell ref="E38:L38"/>
    <mergeCell ref="N38:R38"/>
    <mergeCell ref="E39:L39"/>
    <mergeCell ref="N39:R39"/>
    <mergeCell ref="N32:R32"/>
    <mergeCell ref="N33:R33"/>
    <mergeCell ref="N34:R34"/>
    <mergeCell ref="E35:L35"/>
    <mergeCell ref="N35:R35"/>
    <mergeCell ref="E36:L36"/>
    <mergeCell ref="N36:R36"/>
    <mergeCell ref="N26:R26"/>
    <mergeCell ref="N27:R27"/>
    <mergeCell ref="N28:R28"/>
    <mergeCell ref="N29:R29"/>
    <mergeCell ref="N30:R30"/>
    <mergeCell ref="N31:R31"/>
    <mergeCell ref="E22:F22"/>
    <mergeCell ref="N22:R23"/>
    <mergeCell ref="E23:F23"/>
    <mergeCell ref="E24:F24"/>
    <mergeCell ref="N24:R24"/>
    <mergeCell ref="E25:F25"/>
    <mergeCell ref="N25:R25"/>
    <mergeCell ref="E18:F18"/>
    <mergeCell ref="N18:R18"/>
    <mergeCell ref="E19:F19"/>
    <mergeCell ref="N19:R19"/>
    <mergeCell ref="E20:F20"/>
    <mergeCell ref="N20:R21"/>
    <mergeCell ref="E21:F21"/>
    <mergeCell ref="E16:F16"/>
    <mergeCell ref="N16:P16"/>
    <mergeCell ref="Q16:R16"/>
    <mergeCell ref="E17:F17"/>
    <mergeCell ref="N17:P17"/>
    <mergeCell ref="Q17:R17"/>
    <mergeCell ref="E12:L12"/>
    <mergeCell ref="N12:R12"/>
    <mergeCell ref="N13:R13"/>
    <mergeCell ref="E14:F14"/>
    <mergeCell ref="N14:R14"/>
    <mergeCell ref="E15:F15"/>
    <mergeCell ref="N15:P15"/>
    <mergeCell ref="Q15:R15"/>
    <mergeCell ref="E7:E11"/>
    <mergeCell ref="N7:R7"/>
    <mergeCell ref="N8:R8"/>
    <mergeCell ref="N9:P9"/>
    <mergeCell ref="Q9:R9"/>
    <mergeCell ref="N10:P10"/>
    <mergeCell ref="Q10:R10"/>
    <mergeCell ref="N11:P11"/>
    <mergeCell ref="Q11:R11"/>
    <mergeCell ref="B5:C5"/>
    <mergeCell ref="E5:L5"/>
    <mergeCell ref="N5:P5"/>
    <mergeCell ref="Q5:R5"/>
    <mergeCell ref="N6:P6"/>
    <mergeCell ref="Q6:R6"/>
    <mergeCell ref="B2:C3"/>
    <mergeCell ref="E2:L3"/>
    <mergeCell ref="N2:R2"/>
    <mergeCell ref="N3:P3"/>
    <mergeCell ref="Q3:R3"/>
    <mergeCell ref="N4:P4"/>
    <mergeCell ref="Q4:R4"/>
  </mergeCells>
  <pageMargins left="0.25" right="0.25" top="0.75" bottom="0.75" header="0.3" footer="0.3"/>
  <pageSetup scale="5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BEB035-91BA-4203-81D4-0575A9DA673E}">
  <sheetPr published="0" codeName="Sheet8">
    <tabColor rgb="FF00B050"/>
  </sheetPr>
  <dimension ref="A1:R50"/>
  <sheetViews>
    <sheetView workbookViewId="0">
      <selection activeCell="E6" sqref="E6:F50"/>
    </sheetView>
  </sheetViews>
  <sheetFormatPr defaultRowHeight="15" x14ac:dyDescent="0.25"/>
  <cols>
    <col min="1" max="4" width="9.140625" style="697"/>
    <col min="12" max="12" width="9.7109375" bestFit="1" customWidth="1"/>
  </cols>
  <sheetData>
    <row r="1" spans="1:18" x14ac:dyDescent="0.25">
      <c r="A1" s="202"/>
      <c r="B1" t="s">
        <v>87</v>
      </c>
      <c r="C1"/>
      <c r="D1"/>
      <c r="L1" s="203"/>
    </row>
    <row r="2" spans="1:18" x14ac:dyDescent="0.25">
      <c r="A2"/>
      <c r="B2"/>
      <c r="C2"/>
      <c r="D2"/>
    </row>
    <row r="3" spans="1:18" ht="15.75" thickBot="1" x14ac:dyDescent="0.3">
      <c r="A3"/>
      <c r="B3"/>
      <c r="C3"/>
      <c r="D3"/>
    </row>
    <row r="4" spans="1:18" ht="15.75" thickBot="1" x14ac:dyDescent="0.3">
      <c r="A4" s="204"/>
      <c r="B4" s="205" t="s">
        <v>88</v>
      </c>
      <c r="C4" s="206"/>
      <c r="D4" s="208"/>
      <c r="E4" s="205" t="s">
        <v>89</v>
      </c>
      <c r="F4" s="207"/>
      <c r="G4" s="208"/>
      <c r="H4" s="205" t="s">
        <v>90</v>
      </c>
      <c r="I4" s="207"/>
      <c r="K4" s="205" t="s">
        <v>92</v>
      </c>
      <c r="L4" s="207"/>
      <c r="O4" s="209"/>
      <c r="P4" s="209"/>
      <c r="Q4" s="209"/>
      <c r="R4" s="209"/>
    </row>
    <row r="5" spans="1:18" ht="18" thickBot="1" x14ac:dyDescent="0.3">
      <c r="A5" s="410" t="s">
        <v>4</v>
      </c>
      <c r="B5" s="210" t="s">
        <v>278</v>
      </c>
      <c r="C5" s="212" t="s">
        <v>18</v>
      </c>
      <c r="D5"/>
      <c r="E5" s="210" t="s">
        <v>278</v>
      </c>
      <c r="F5" s="212" t="s">
        <v>18</v>
      </c>
      <c r="H5" s="210" t="s">
        <v>278</v>
      </c>
      <c r="I5" s="212" t="s">
        <v>18</v>
      </c>
      <c r="K5" s="210" t="s">
        <v>278</v>
      </c>
      <c r="L5" s="212" t="s">
        <v>18</v>
      </c>
      <c r="O5" s="216"/>
      <c r="P5" s="216"/>
      <c r="Q5" s="216"/>
      <c r="R5" s="216"/>
    </row>
    <row r="6" spans="1:18" ht="15.75" x14ac:dyDescent="0.25">
      <c r="A6" s="411">
        <v>8.75</v>
      </c>
      <c r="B6" s="218">
        <v>97.125</v>
      </c>
      <c r="C6" s="220"/>
      <c r="D6"/>
      <c r="E6" s="221"/>
      <c r="F6" s="611"/>
      <c r="H6" s="222">
        <f t="shared" ref="H6:H50" si="0">E6+B6</f>
        <v>97.125</v>
      </c>
      <c r="I6" s="224"/>
      <c r="K6" s="225"/>
      <c r="L6" s="413"/>
    </row>
    <row r="7" spans="1:18" ht="15.75" x14ac:dyDescent="0.25">
      <c r="A7" s="411">
        <v>8.875</v>
      </c>
      <c r="B7" s="218">
        <v>97.5</v>
      </c>
      <c r="C7" s="220"/>
      <c r="D7"/>
      <c r="E7" s="221"/>
      <c r="F7" s="611"/>
      <c r="H7" s="222">
        <f t="shared" si="0"/>
        <v>97.5</v>
      </c>
      <c r="I7" s="224"/>
      <c r="K7" s="222">
        <f>H7-H6</f>
        <v>0.375</v>
      </c>
      <c r="L7" s="224"/>
    </row>
    <row r="8" spans="1:18" ht="15.75" x14ac:dyDescent="0.25">
      <c r="A8" s="411">
        <v>9</v>
      </c>
      <c r="B8" s="218">
        <v>97.875</v>
      </c>
      <c r="C8" s="220"/>
      <c r="D8"/>
      <c r="E8" s="221"/>
      <c r="F8" s="611"/>
      <c r="H8" s="222">
        <f t="shared" si="0"/>
        <v>97.875</v>
      </c>
      <c r="I8" s="224"/>
      <c r="K8" s="222">
        <f t="shared" ref="K8:K50" si="1">H8-H7</f>
        <v>0.375</v>
      </c>
      <c r="L8" s="224"/>
    </row>
    <row r="9" spans="1:18" ht="15.75" x14ac:dyDescent="0.25">
      <c r="A9" s="411">
        <v>9.125</v>
      </c>
      <c r="B9" s="218">
        <v>98.25</v>
      </c>
      <c r="C9" s="220"/>
      <c r="D9"/>
      <c r="E9" s="221"/>
      <c r="F9" s="611"/>
      <c r="H9" s="222">
        <f t="shared" si="0"/>
        <v>98.25</v>
      </c>
      <c r="I9" s="224"/>
      <c r="K9" s="222">
        <f t="shared" si="1"/>
        <v>0.375</v>
      </c>
      <c r="L9" s="224"/>
    </row>
    <row r="10" spans="1:18" ht="15.75" x14ac:dyDescent="0.25">
      <c r="A10" s="411">
        <v>9.25</v>
      </c>
      <c r="B10" s="218">
        <v>98.625</v>
      </c>
      <c r="C10" s="220"/>
      <c r="D10"/>
      <c r="E10" s="221"/>
      <c r="F10" s="611"/>
      <c r="H10" s="222">
        <f t="shared" si="0"/>
        <v>98.625</v>
      </c>
      <c r="I10" s="224"/>
      <c r="K10" s="222">
        <f t="shared" si="1"/>
        <v>0.375</v>
      </c>
      <c r="L10" s="224"/>
    </row>
    <row r="11" spans="1:18" ht="15.75" x14ac:dyDescent="0.25">
      <c r="A11" s="411">
        <v>9.375</v>
      </c>
      <c r="B11" s="218">
        <v>98.875</v>
      </c>
      <c r="C11" s="220"/>
      <c r="D11"/>
      <c r="E11" s="221"/>
      <c r="F11" s="611"/>
      <c r="H11" s="222">
        <f t="shared" si="0"/>
        <v>98.875</v>
      </c>
      <c r="I11" s="224"/>
      <c r="K11" s="222">
        <f t="shared" si="1"/>
        <v>0.25</v>
      </c>
      <c r="L11" s="224"/>
    </row>
    <row r="12" spans="1:18" ht="15.75" x14ac:dyDescent="0.25">
      <c r="A12" s="411">
        <v>9.5</v>
      </c>
      <c r="B12" s="218">
        <v>99.125</v>
      </c>
      <c r="C12" s="220"/>
      <c r="D12"/>
      <c r="E12" s="221"/>
      <c r="F12" s="611"/>
      <c r="H12" s="222">
        <f t="shared" si="0"/>
        <v>99.125</v>
      </c>
      <c r="I12" s="224"/>
      <c r="K12" s="222">
        <f t="shared" si="1"/>
        <v>0.25</v>
      </c>
      <c r="L12" s="224"/>
    </row>
    <row r="13" spans="1:18" ht="15.75" x14ac:dyDescent="0.25">
      <c r="A13" s="411">
        <v>9.625</v>
      </c>
      <c r="B13" s="218">
        <v>99.375</v>
      </c>
      <c r="C13" s="220"/>
      <c r="D13"/>
      <c r="E13" s="221"/>
      <c r="F13" s="611"/>
      <c r="H13" s="222">
        <f t="shared" si="0"/>
        <v>99.375</v>
      </c>
      <c r="I13" s="224"/>
      <c r="K13" s="222">
        <f t="shared" si="1"/>
        <v>0.25</v>
      </c>
      <c r="L13" s="224"/>
    </row>
    <row r="14" spans="1:18" ht="15.75" x14ac:dyDescent="0.25">
      <c r="A14" s="411">
        <v>9.75</v>
      </c>
      <c r="B14" s="218">
        <v>99.625</v>
      </c>
      <c r="C14" s="220"/>
      <c r="D14"/>
      <c r="E14" s="221"/>
      <c r="F14" s="611"/>
      <c r="H14" s="222">
        <f t="shared" si="0"/>
        <v>99.625</v>
      </c>
      <c r="I14" s="224"/>
      <c r="K14" s="222">
        <f t="shared" si="1"/>
        <v>0.25</v>
      </c>
      <c r="L14" s="224"/>
    </row>
    <row r="15" spans="1:18" ht="15.75" x14ac:dyDescent="0.25">
      <c r="A15" s="411">
        <v>9.875</v>
      </c>
      <c r="B15" s="218">
        <v>99.875</v>
      </c>
      <c r="C15" s="220"/>
      <c r="D15"/>
      <c r="E15" s="221"/>
      <c r="F15" s="611"/>
      <c r="H15" s="222">
        <f t="shared" si="0"/>
        <v>99.875</v>
      </c>
      <c r="I15" s="224"/>
      <c r="K15" s="222">
        <f t="shared" si="1"/>
        <v>0.25</v>
      </c>
      <c r="L15" s="224"/>
    </row>
    <row r="16" spans="1:18" ht="15.75" x14ac:dyDescent="0.25">
      <c r="A16" s="411">
        <v>10</v>
      </c>
      <c r="B16" s="218">
        <v>100.125</v>
      </c>
      <c r="C16" s="220"/>
      <c r="D16"/>
      <c r="E16" s="221"/>
      <c r="F16" s="611"/>
      <c r="H16" s="222">
        <f t="shared" si="0"/>
        <v>100.125</v>
      </c>
      <c r="I16" s="224"/>
      <c r="K16" s="222">
        <f t="shared" si="1"/>
        <v>0.25</v>
      </c>
      <c r="L16" s="224"/>
    </row>
    <row r="17" spans="1:12" ht="15.75" x14ac:dyDescent="0.25">
      <c r="A17" s="411">
        <v>10.125</v>
      </c>
      <c r="B17" s="218">
        <v>100.375</v>
      </c>
      <c r="C17" s="220"/>
      <c r="D17"/>
      <c r="E17" s="221"/>
      <c r="F17" s="611"/>
      <c r="H17" s="222">
        <f t="shared" si="0"/>
        <v>100.375</v>
      </c>
      <c r="I17" s="224"/>
      <c r="K17" s="222">
        <f t="shared" si="1"/>
        <v>0.25</v>
      </c>
      <c r="L17" s="224"/>
    </row>
    <row r="18" spans="1:12" ht="15.75" x14ac:dyDescent="0.25">
      <c r="A18" s="411">
        <v>10.25</v>
      </c>
      <c r="B18" s="218">
        <v>100.625</v>
      </c>
      <c r="C18" s="220"/>
      <c r="D18"/>
      <c r="E18" s="221"/>
      <c r="F18" s="611"/>
      <c r="H18" s="222">
        <f t="shared" si="0"/>
        <v>100.625</v>
      </c>
      <c r="I18" s="224"/>
      <c r="K18" s="222">
        <f t="shared" si="1"/>
        <v>0.25</v>
      </c>
      <c r="L18" s="224"/>
    </row>
    <row r="19" spans="1:12" ht="15.75" x14ac:dyDescent="0.25">
      <c r="A19" s="411">
        <v>10.375</v>
      </c>
      <c r="B19" s="218">
        <v>100.875</v>
      </c>
      <c r="C19" s="220"/>
      <c r="D19"/>
      <c r="E19" s="221"/>
      <c r="F19" s="611"/>
      <c r="H19" s="222">
        <f t="shared" si="0"/>
        <v>100.875</v>
      </c>
      <c r="I19" s="224"/>
      <c r="K19" s="222">
        <f t="shared" si="1"/>
        <v>0.25</v>
      </c>
      <c r="L19" s="224"/>
    </row>
    <row r="20" spans="1:12" ht="15.75" x14ac:dyDescent="0.25">
      <c r="A20" s="411">
        <v>10.5</v>
      </c>
      <c r="B20" s="218">
        <v>101.125</v>
      </c>
      <c r="C20" s="220"/>
      <c r="D20"/>
      <c r="E20" s="221"/>
      <c r="F20" s="611"/>
      <c r="H20" s="222">
        <f t="shared" si="0"/>
        <v>101.125</v>
      </c>
      <c r="I20" s="224"/>
      <c r="K20" s="222">
        <f t="shared" si="1"/>
        <v>0.25</v>
      </c>
      <c r="L20" s="224"/>
    </row>
    <row r="21" spans="1:12" ht="15.75" x14ac:dyDescent="0.25">
      <c r="A21" s="411">
        <v>10.625</v>
      </c>
      <c r="B21" s="218">
        <v>101.375</v>
      </c>
      <c r="C21" s="220"/>
      <c r="D21"/>
      <c r="E21" s="221"/>
      <c r="F21" s="611"/>
      <c r="H21" s="222">
        <f t="shared" si="0"/>
        <v>101.375</v>
      </c>
      <c r="I21" s="224"/>
      <c r="K21" s="222">
        <f t="shared" si="1"/>
        <v>0.25</v>
      </c>
      <c r="L21" s="224"/>
    </row>
    <row r="22" spans="1:12" ht="15.75" x14ac:dyDescent="0.25">
      <c r="A22" s="411">
        <v>10.75</v>
      </c>
      <c r="B22" s="218">
        <v>101.625</v>
      </c>
      <c r="C22" s="220"/>
      <c r="D22"/>
      <c r="E22" s="221"/>
      <c r="F22" s="611"/>
      <c r="H22" s="222">
        <f t="shared" si="0"/>
        <v>101.625</v>
      </c>
      <c r="I22" s="224"/>
      <c r="K22" s="222">
        <f t="shared" si="1"/>
        <v>0.25</v>
      </c>
      <c r="L22" s="224"/>
    </row>
    <row r="23" spans="1:12" ht="15.75" x14ac:dyDescent="0.25">
      <c r="A23" s="411">
        <v>10.875</v>
      </c>
      <c r="B23" s="218">
        <v>101.875</v>
      </c>
      <c r="C23" s="220"/>
      <c r="D23"/>
      <c r="E23" s="221"/>
      <c r="F23" s="611"/>
      <c r="H23" s="222">
        <f t="shared" si="0"/>
        <v>101.875</v>
      </c>
      <c r="I23" s="224"/>
      <c r="K23" s="222">
        <f t="shared" si="1"/>
        <v>0.25</v>
      </c>
      <c r="L23" s="224"/>
    </row>
    <row r="24" spans="1:12" ht="15.75" x14ac:dyDescent="0.25">
      <c r="A24" s="411">
        <v>11</v>
      </c>
      <c r="B24" s="218">
        <v>102.125</v>
      </c>
      <c r="C24" s="220"/>
      <c r="D24"/>
      <c r="E24" s="221"/>
      <c r="F24" s="611"/>
      <c r="H24" s="222">
        <f t="shared" si="0"/>
        <v>102.125</v>
      </c>
      <c r="I24" s="224"/>
      <c r="K24" s="222">
        <f t="shared" si="1"/>
        <v>0.25</v>
      </c>
      <c r="L24" s="224"/>
    </row>
    <row r="25" spans="1:12" ht="15.75" x14ac:dyDescent="0.25">
      <c r="A25" s="411">
        <v>11.125</v>
      </c>
      <c r="B25" s="218">
        <v>102.375</v>
      </c>
      <c r="C25" s="220"/>
      <c r="D25"/>
      <c r="E25" s="221"/>
      <c r="F25" s="611"/>
      <c r="H25" s="222">
        <f t="shared" si="0"/>
        <v>102.375</v>
      </c>
      <c r="I25" s="224"/>
      <c r="K25" s="222">
        <f t="shared" si="1"/>
        <v>0.25</v>
      </c>
      <c r="L25" s="224"/>
    </row>
    <row r="26" spans="1:12" ht="15.75" x14ac:dyDescent="0.25">
      <c r="A26" s="411">
        <v>11.25</v>
      </c>
      <c r="B26" s="218">
        <v>102.625</v>
      </c>
      <c r="C26" s="220"/>
      <c r="D26"/>
      <c r="E26" s="221"/>
      <c r="F26" s="611"/>
      <c r="H26" s="222">
        <f t="shared" si="0"/>
        <v>102.625</v>
      </c>
      <c r="I26" s="224"/>
      <c r="K26" s="222">
        <f t="shared" si="1"/>
        <v>0.25</v>
      </c>
      <c r="L26" s="224"/>
    </row>
    <row r="27" spans="1:12" ht="15.75" x14ac:dyDescent="0.25">
      <c r="A27" s="411">
        <v>11.375</v>
      </c>
      <c r="B27" s="218">
        <v>102.875</v>
      </c>
      <c r="C27" s="220"/>
      <c r="D27"/>
      <c r="E27" s="221"/>
      <c r="F27" s="611"/>
      <c r="H27" s="222">
        <f t="shared" si="0"/>
        <v>102.875</v>
      </c>
      <c r="I27" s="224"/>
      <c r="K27" s="222">
        <f t="shared" si="1"/>
        <v>0.25</v>
      </c>
      <c r="L27" s="224"/>
    </row>
    <row r="28" spans="1:12" ht="15.75" x14ac:dyDescent="0.25">
      <c r="A28" s="411">
        <v>11.5</v>
      </c>
      <c r="B28" s="218">
        <v>103.125</v>
      </c>
      <c r="C28" s="220"/>
      <c r="D28"/>
      <c r="E28" s="221"/>
      <c r="F28" s="611"/>
      <c r="H28" s="222">
        <f t="shared" si="0"/>
        <v>103.125</v>
      </c>
      <c r="I28" s="224"/>
      <c r="K28" s="222">
        <f t="shared" si="1"/>
        <v>0.25</v>
      </c>
      <c r="L28" s="224"/>
    </row>
    <row r="29" spans="1:12" ht="15.75" x14ac:dyDescent="0.25">
      <c r="A29" s="411">
        <v>11.625</v>
      </c>
      <c r="B29" s="218">
        <v>103.375</v>
      </c>
      <c r="C29" s="220"/>
      <c r="D29"/>
      <c r="E29" s="221"/>
      <c r="F29" s="611"/>
      <c r="H29" s="222">
        <f t="shared" si="0"/>
        <v>103.375</v>
      </c>
      <c r="I29" s="224"/>
      <c r="K29" s="222">
        <f t="shared" si="1"/>
        <v>0.25</v>
      </c>
      <c r="L29" s="224"/>
    </row>
    <row r="30" spans="1:12" ht="15.75" x14ac:dyDescent="0.25">
      <c r="A30" s="411">
        <v>11.75</v>
      </c>
      <c r="B30" s="218">
        <v>103.625</v>
      </c>
      <c r="C30" s="220"/>
      <c r="D30"/>
      <c r="E30" s="221"/>
      <c r="F30" s="611"/>
      <c r="H30" s="222">
        <f t="shared" si="0"/>
        <v>103.625</v>
      </c>
      <c r="I30" s="224"/>
      <c r="K30" s="222">
        <f t="shared" si="1"/>
        <v>0.25</v>
      </c>
      <c r="L30" s="224"/>
    </row>
    <row r="31" spans="1:12" ht="15.75" x14ac:dyDescent="0.25">
      <c r="A31" s="411">
        <v>11.875</v>
      </c>
      <c r="B31" s="218">
        <v>103.875</v>
      </c>
      <c r="C31" s="220"/>
      <c r="D31"/>
      <c r="E31" s="221"/>
      <c r="F31" s="611"/>
      <c r="H31" s="222">
        <f t="shared" si="0"/>
        <v>103.875</v>
      </c>
      <c r="I31" s="224"/>
      <c r="K31" s="222">
        <f t="shared" si="1"/>
        <v>0.25</v>
      </c>
      <c r="L31" s="224"/>
    </row>
    <row r="32" spans="1:12" ht="15.75" x14ac:dyDescent="0.25">
      <c r="A32" s="411">
        <v>12</v>
      </c>
      <c r="B32" s="218">
        <v>104.125</v>
      </c>
      <c r="C32" s="220"/>
      <c r="D32"/>
      <c r="E32" s="221"/>
      <c r="F32" s="611"/>
      <c r="H32" s="222">
        <f t="shared" si="0"/>
        <v>104.125</v>
      </c>
      <c r="I32" s="224"/>
      <c r="K32" s="222">
        <f t="shared" si="1"/>
        <v>0.25</v>
      </c>
      <c r="L32" s="224"/>
    </row>
    <row r="33" spans="1:12" ht="15.75" x14ac:dyDescent="0.25">
      <c r="A33" s="411">
        <v>12.125</v>
      </c>
      <c r="B33" s="218">
        <v>104.375</v>
      </c>
      <c r="C33" s="220"/>
      <c r="D33"/>
      <c r="E33" s="221"/>
      <c r="F33" s="611"/>
      <c r="H33" s="222">
        <f t="shared" si="0"/>
        <v>104.375</v>
      </c>
      <c r="I33" s="224"/>
      <c r="K33" s="222">
        <f t="shared" si="1"/>
        <v>0.25</v>
      </c>
      <c r="L33" s="224"/>
    </row>
    <row r="34" spans="1:12" ht="15.75" x14ac:dyDescent="0.25">
      <c r="A34" s="411">
        <v>12.25</v>
      </c>
      <c r="B34" s="218">
        <v>104.625</v>
      </c>
      <c r="C34" s="220"/>
      <c r="D34"/>
      <c r="E34" s="221"/>
      <c r="F34" s="611"/>
      <c r="H34" s="222">
        <f t="shared" si="0"/>
        <v>104.625</v>
      </c>
      <c r="I34" s="224"/>
      <c r="K34" s="222">
        <f t="shared" si="1"/>
        <v>0.25</v>
      </c>
      <c r="L34" s="224"/>
    </row>
    <row r="35" spans="1:12" ht="15.75" x14ac:dyDescent="0.25">
      <c r="A35" s="411">
        <v>12.375</v>
      </c>
      <c r="B35" s="218">
        <v>104.875</v>
      </c>
      <c r="C35" s="220"/>
      <c r="D35"/>
      <c r="E35" s="221"/>
      <c r="F35" s="611"/>
      <c r="H35" s="222">
        <f t="shared" si="0"/>
        <v>104.875</v>
      </c>
      <c r="I35" s="224"/>
      <c r="K35" s="222">
        <f t="shared" si="1"/>
        <v>0.25</v>
      </c>
      <c r="L35" s="224"/>
    </row>
    <row r="36" spans="1:12" ht="15.75" x14ac:dyDescent="0.25">
      <c r="A36" s="411">
        <v>12.5</v>
      </c>
      <c r="B36" s="218">
        <v>105.125</v>
      </c>
      <c r="C36" s="220"/>
      <c r="D36"/>
      <c r="E36" s="221"/>
      <c r="F36" s="611"/>
      <c r="H36" s="222">
        <f t="shared" si="0"/>
        <v>105.125</v>
      </c>
      <c r="I36" s="224"/>
      <c r="K36" s="222">
        <f t="shared" si="1"/>
        <v>0.25</v>
      </c>
      <c r="L36" s="224"/>
    </row>
    <row r="37" spans="1:12" ht="15.75" x14ac:dyDescent="0.25">
      <c r="A37" s="411">
        <v>12.625</v>
      </c>
      <c r="B37" s="218">
        <v>105.375</v>
      </c>
      <c r="C37" s="220"/>
      <c r="D37"/>
      <c r="E37" s="221"/>
      <c r="F37" s="611"/>
      <c r="H37" s="222">
        <f t="shared" si="0"/>
        <v>105.375</v>
      </c>
      <c r="I37" s="224"/>
      <c r="K37" s="222">
        <f t="shared" si="1"/>
        <v>0.25</v>
      </c>
      <c r="L37" s="224"/>
    </row>
    <row r="38" spans="1:12" ht="15.75" x14ac:dyDescent="0.25">
      <c r="A38" s="411">
        <v>12.75</v>
      </c>
      <c r="B38" s="218">
        <v>105.625</v>
      </c>
      <c r="C38" s="220"/>
      <c r="D38"/>
      <c r="E38" s="221"/>
      <c r="F38" s="611"/>
      <c r="H38" s="222">
        <f t="shared" si="0"/>
        <v>105.625</v>
      </c>
      <c r="I38" s="224"/>
      <c r="K38" s="222">
        <f t="shared" si="1"/>
        <v>0.25</v>
      </c>
      <c r="L38" s="224"/>
    </row>
    <row r="39" spans="1:12" ht="15.75" x14ac:dyDescent="0.25">
      <c r="A39" s="411">
        <v>12.875</v>
      </c>
      <c r="B39" s="218">
        <v>105.875</v>
      </c>
      <c r="C39" s="220"/>
      <c r="D39"/>
      <c r="E39" s="221"/>
      <c r="F39" s="611"/>
      <c r="H39" s="222">
        <f t="shared" si="0"/>
        <v>105.875</v>
      </c>
      <c r="I39" s="224"/>
      <c r="K39" s="222">
        <f t="shared" si="1"/>
        <v>0.25</v>
      </c>
      <c r="L39" s="224"/>
    </row>
    <row r="40" spans="1:12" ht="15.75" x14ac:dyDescent="0.25">
      <c r="A40" s="411">
        <v>13</v>
      </c>
      <c r="B40" s="218">
        <v>106.125</v>
      </c>
      <c r="C40" s="220"/>
      <c r="D40"/>
      <c r="E40" s="221"/>
      <c r="F40" s="611"/>
      <c r="H40" s="222">
        <f t="shared" si="0"/>
        <v>106.125</v>
      </c>
      <c r="I40" s="224"/>
      <c r="K40" s="222">
        <f t="shared" si="1"/>
        <v>0.25</v>
      </c>
      <c r="L40" s="224"/>
    </row>
    <row r="41" spans="1:12" ht="15.75" x14ac:dyDescent="0.25">
      <c r="A41" s="411">
        <v>13.125</v>
      </c>
      <c r="B41" s="218">
        <v>106.375</v>
      </c>
      <c r="C41" s="220"/>
      <c r="D41"/>
      <c r="E41" s="221"/>
      <c r="F41" s="611"/>
      <c r="H41" s="222">
        <f t="shared" si="0"/>
        <v>106.375</v>
      </c>
      <c r="I41" s="224"/>
      <c r="K41" s="222">
        <f t="shared" si="1"/>
        <v>0.25</v>
      </c>
      <c r="L41" s="224"/>
    </row>
    <row r="42" spans="1:12" ht="15.75" x14ac:dyDescent="0.25">
      <c r="A42" s="411">
        <v>13.25</v>
      </c>
      <c r="B42" s="218">
        <v>106.625</v>
      </c>
      <c r="C42" s="220"/>
      <c r="D42"/>
      <c r="E42" s="221"/>
      <c r="F42" s="611"/>
      <c r="H42" s="222">
        <f t="shared" si="0"/>
        <v>106.625</v>
      </c>
      <c r="I42" s="224"/>
      <c r="K42" s="222">
        <f t="shared" si="1"/>
        <v>0.25</v>
      </c>
      <c r="L42" s="224"/>
    </row>
    <row r="43" spans="1:12" ht="15.75" x14ac:dyDescent="0.25">
      <c r="A43" s="411">
        <v>13.375</v>
      </c>
      <c r="B43" s="218">
        <v>106.875</v>
      </c>
      <c r="C43" s="220"/>
      <c r="D43"/>
      <c r="E43" s="221"/>
      <c r="F43" s="611"/>
      <c r="H43" s="222">
        <f t="shared" si="0"/>
        <v>106.875</v>
      </c>
      <c r="I43" s="224"/>
      <c r="K43" s="222">
        <f t="shared" si="1"/>
        <v>0.25</v>
      </c>
      <c r="L43" s="224"/>
    </row>
    <row r="44" spans="1:12" ht="15.75" x14ac:dyDescent="0.25">
      <c r="A44" s="411">
        <v>13.5</v>
      </c>
      <c r="B44" s="218">
        <v>107.125</v>
      </c>
      <c r="C44" s="220"/>
      <c r="D44"/>
      <c r="E44" s="221"/>
      <c r="F44" s="611"/>
      <c r="H44" s="222">
        <f t="shared" si="0"/>
        <v>107.125</v>
      </c>
      <c r="I44" s="224"/>
      <c r="K44" s="222">
        <f t="shared" si="1"/>
        <v>0.25</v>
      </c>
      <c r="L44" s="224"/>
    </row>
    <row r="45" spans="1:12" ht="15.75" x14ac:dyDescent="0.25">
      <c r="A45" s="411">
        <v>13.625</v>
      </c>
      <c r="B45" s="218">
        <v>107.375</v>
      </c>
      <c r="C45" s="220"/>
      <c r="D45"/>
      <c r="E45" s="221"/>
      <c r="F45" s="611"/>
      <c r="H45" s="222">
        <f t="shared" si="0"/>
        <v>107.375</v>
      </c>
      <c r="I45" s="224"/>
      <c r="K45" s="222">
        <f t="shared" si="1"/>
        <v>0.25</v>
      </c>
      <c r="L45" s="224"/>
    </row>
    <row r="46" spans="1:12" ht="15.75" x14ac:dyDescent="0.25">
      <c r="A46" s="411">
        <v>13.75</v>
      </c>
      <c r="B46" s="218">
        <v>107.625</v>
      </c>
      <c r="C46" s="220"/>
      <c r="D46"/>
      <c r="E46" s="221"/>
      <c r="F46" s="611"/>
      <c r="H46" s="222">
        <f t="shared" si="0"/>
        <v>107.625</v>
      </c>
      <c r="I46" s="224"/>
      <c r="K46" s="222">
        <f t="shared" si="1"/>
        <v>0.25</v>
      </c>
      <c r="L46" s="224"/>
    </row>
    <row r="47" spans="1:12" ht="15.75" x14ac:dyDescent="0.25">
      <c r="A47" s="411">
        <v>13.875</v>
      </c>
      <c r="B47" s="218">
        <v>107.875</v>
      </c>
      <c r="C47" s="220"/>
      <c r="D47"/>
      <c r="E47" s="221"/>
      <c r="F47" s="611"/>
      <c r="H47" s="222">
        <f t="shared" si="0"/>
        <v>107.875</v>
      </c>
      <c r="I47" s="224"/>
      <c r="K47" s="222">
        <f t="shared" si="1"/>
        <v>0.25</v>
      </c>
      <c r="L47" s="224"/>
    </row>
    <row r="48" spans="1:12" ht="15.75" x14ac:dyDescent="0.25">
      <c r="A48" s="411">
        <v>14</v>
      </c>
      <c r="B48" s="218">
        <v>108.125</v>
      </c>
      <c r="C48" s="220"/>
      <c r="D48"/>
      <c r="E48" s="221"/>
      <c r="F48" s="611"/>
      <c r="H48" s="222">
        <f t="shared" si="0"/>
        <v>108.125</v>
      </c>
      <c r="I48" s="224"/>
      <c r="K48" s="222">
        <f t="shared" si="1"/>
        <v>0.25</v>
      </c>
      <c r="L48" s="224"/>
    </row>
    <row r="49" spans="1:12" ht="15.75" x14ac:dyDescent="0.25">
      <c r="A49" s="411">
        <v>14.125</v>
      </c>
      <c r="B49" s="218">
        <v>108.375</v>
      </c>
      <c r="C49" s="220"/>
      <c r="D49"/>
      <c r="E49" s="221"/>
      <c r="F49" s="611"/>
      <c r="H49" s="222">
        <f t="shared" si="0"/>
        <v>108.375</v>
      </c>
      <c r="I49" s="224"/>
      <c r="K49" s="222">
        <f t="shared" si="1"/>
        <v>0.25</v>
      </c>
      <c r="L49" s="224"/>
    </row>
    <row r="50" spans="1:12" ht="15.75" x14ac:dyDescent="0.25">
      <c r="A50" s="411">
        <v>14.25</v>
      </c>
      <c r="B50" s="218">
        <v>108.625</v>
      </c>
      <c r="C50" s="220"/>
      <c r="D50"/>
      <c r="E50" s="221"/>
      <c r="F50" s="611"/>
      <c r="H50" s="222">
        <f t="shared" si="0"/>
        <v>108.625</v>
      </c>
      <c r="I50" s="224"/>
      <c r="K50" s="222">
        <f t="shared" si="1"/>
        <v>0.25</v>
      </c>
      <c r="L50" s="224"/>
    </row>
  </sheetData>
  <mergeCells count="4">
    <mergeCell ref="B4:C4"/>
    <mergeCell ref="E4:F4"/>
    <mergeCell ref="H4:I4"/>
    <mergeCell ref="K4:L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605DAE-E3E8-485D-9D7B-DC3FB6E75A11}">
  <sheetPr published="0" codeName="Sheet9">
    <tabColor rgb="FF7030A0"/>
  </sheetPr>
  <dimension ref="A1:U32"/>
  <sheetViews>
    <sheetView workbookViewId="0">
      <selection activeCell="Q28" sqref="Q28"/>
    </sheetView>
  </sheetViews>
  <sheetFormatPr defaultRowHeight="15" x14ac:dyDescent="0.25"/>
  <cols>
    <col min="1" max="1" width="12.5703125" bestFit="1" customWidth="1"/>
    <col min="2" max="2" width="10.7109375" bestFit="1" customWidth="1"/>
    <col min="3" max="3" width="9" bestFit="1" customWidth="1"/>
    <col min="4" max="4" width="21" bestFit="1" customWidth="1"/>
    <col min="5" max="5" width="4.85546875" bestFit="1" customWidth="1"/>
    <col min="6" max="6" width="8.5703125" bestFit="1" customWidth="1"/>
    <col min="7" max="7" width="21" bestFit="1" customWidth="1"/>
    <col min="8" max="8" width="4.85546875" bestFit="1" customWidth="1"/>
    <col min="9" max="9" width="8.5703125" bestFit="1" customWidth="1"/>
    <col min="10" max="10" width="21" bestFit="1" customWidth="1"/>
    <col min="11" max="11" width="4.85546875" bestFit="1" customWidth="1"/>
    <col min="12" max="12" width="8.5703125" bestFit="1" customWidth="1"/>
    <col min="13" max="13" width="6.7109375" bestFit="1" customWidth="1"/>
    <col min="17" max="17" width="11.42578125" customWidth="1"/>
  </cols>
  <sheetData>
    <row r="1" spans="1:21" x14ac:dyDescent="0.25">
      <c r="A1" s="698" t="s">
        <v>314</v>
      </c>
      <c r="B1" s="699">
        <v>45309</v>
      </c>
      <c r="C1" s="700" t="str">
        <f>TEXT(B1,"YYYYMMDD")</f>
        <v>20240118</v>
      </c>
      <c r="S1" s="701" t="s">
        <v>315</v>
      </c>
      <c r="T1" s="701"/>
      <c r="U1" s="701"/>
    </row>
    <row r="2" spans="1:21" x14ac:dyDescent="0.25">
      <c r="A2" s="698" t="s">
        <v>316</v>
      </c>
      <c r="B2" s="698" t="s">
        <v>317</v>
      </c>
      <c r="C2" s="700" t="str">
        <f>"v"&amp;B2</f>
        <v>vA</v>
      </c>
      <c r="S2" s="701"/>
      <c r="T2" s="701"/>
      <c r="U2" s="701"/>
    </row>
    <row r="3" spans="1:21" x14ac:dyDescent="0.25">
      <c r="A3" s="698" t="s">
        <v>318</v>
      </c>
      <c r="B3" s="698">
        <v>5.34</v>
      </c>
      <c r="C3" s="702" t="s">
        <v>319</v>
      </c>
      <c r="D3" s="200"/>
      <c r="E3" s="200"/>
      <c r="F3" s="200"/>
      <c r="G3" s="200"/>
      <c r="H3" s="200"/>
      <c r="I3" s="200"/>
    </row>
    <row r="5" spans="1:21" x14ac:dyDescent="0.25">
      <c r="A5" s="209"/>
      <c r="B5" s="703" t="s">
        <v>320</v>
      </c>
      <c r="C5" s="703"/>
      <c r="D5" s="703"/>
      <c r="E5" s="199" t="s">
        <v>321</v>
      </c>
      <c r="F5" s="199"/>
      <c r="G5" s="199"/>
      <c r="H5" s="703" t="s">
        <v>206</v>
      </c>
      <c r="I5" s="703"/>
      <c r="J5" s="703"/>
      <c r="K5" s="199" t="s">
        <v>322</v>
      </c>
      <c r="L5" s="199"/>
      <c r="M5" s="199"/>
    </row>
    <row r="6" spans="1:21" s="707" customFormat="1" x14ac:dyDescent="0.25">
      <c r="A6" s="704" t="s">
        <v>194</v>
      </c>
      <c r="B6" s="704" t="s">
        <v>154</v>
      </c>
      <c r="C6" s="704" t="s">
        <v>323</v>
      </c>
      <c r="D6" s="704" t="s">
        <v>324</v>
      </c>
      <c r="E6" s="705" t="s">
        <v>154</v>
      </c>
      <c r="F6" s="704" t="s">
        <v>323</v>
      </c>
      <c r="G6" s="704" t="s">
        <v>324</v>
      </c>
      <c r="H6" s="704" t="s">
        <v>154</v>
      </c>
      <c r="I6" s="704" t="s">
        <v>323</v>
      </c>
      <c r="J6" s="704" t="s">
        <v>324</v>
      </c>
      <c r="K6" s="704" t="s">
        <v>154</v>
      </c>
      <c r="L6" s="704" t="s">
        <v>323</v>
      </c>
      <c r="M6" s="704" t="s">
        <v>324</v>
      </c>
      <c r="N6" s="706" t="s">
        <v>325</v>
      </c>
      <c r="O6" s="706"/>
      <c r="P6" s="706"/>
      <c r="Q6" s="706"/>
    </row>
    <row r="7" spans="1:21" x14ac:dyDescent="0.25">
      <c r="A7" s="708">
        <v>45293</v>
      </c>
      <c r="B7" s="709"/>
      <c r="C7">
        <v>-0.125</v>
      </c>
      <c r="E7" s="709"/>
      <c r="F7">
        <v>-0.125</v>
      </c>
      <c r="H7" s="709"/>
      <c r="I7">
        <v>-0.125</v>
      </c>
      <c r="K7" s="709"/>
      <c r="N7" s="710" t="s">
        <v>326</v>
      </c>
      <c r="O7" s="200"/>
      <c r="P7" s="200"/>
      <c r="Q7" s="200"/>
    </row>
    <row r="8" spans="1:21" x14ac:dyDescent="0.25">
      <c r="A8" s="708">
        <v>45294</v>
      </c>
      <c r="B8" s="709"/>
      <c r="E8" s="709"/>
      <c r="H8" s="709"/>
      <c r="I8" s="711">
        <v>-0.25</v>
      </c>
      <c r="K8" s="709"/>
      <c r="N8" s="710" t="s">
        <v>327</v>
      </c>
      <c r="O8" s="200"/>
      <c r="P8" s="200"/>
      <c r="Q8" s="200"/>
    </row>
    <row r="9" spans="1:21" x14ac:dyDescent="0.25">
      <c r="A9" s="708">
        <v>45295</v>
      </c>
      <c r="B9" s="709" t="s">
        <v>328</v>
      </c>
      <c r="E9" s="709" t="s">
        <v>328</v>
      </c>
      <c r="H9" s="709" t="s">
        <v>328</v>
      </c>
      <c r="K9" s="709"/>
      <c r="N9" s="710" t="s">
        <v>329</v>
      </c>
      <c r="O9" s="200"/>
      <c r="P9" s="200"/>
      <c r="Q9" s="200"/>
    </row>
    <row r="10" spans="1:21" x14ac:dyDescent="0.25">
      <c r="A10" s="708">
        <v>45296</v>
      </c>
      <c r="B10" s="709"/>
      <c r="C10">
        <v>-0.125</v>
      </c>
      <c r="E10" s="709"/>
      <c r="F10">
        <v>-0.125</v>
      </c>
      <c r="H10" s="709"/>
      <c r="I10">
        <v>-0.125</v>
      </c>
      <c r="K10" s="709"/>
      <c r="N10" s="709" t="s">
        <v>330</v>
      </c>
    </row>
    <row r="11" spans="1:21" x14ac:dyDescent="0.25">
      <c r="A11" s="708">
        <v>45299</v>
      </c>
      <c r="B11" s="709"/>
      <c r="E11" s="709"/>
      <c r="H11" s="709"/>
      <c r="K11" s="709"/>
      <c r="N11" s="710" t="s">
        <v>331</v>
      </c>
      <c r="O11" s="200"/>
      <c r="P11" s="200"/>
      <c r="Q11" s="200"/>
    </row>
    <row r="12" spans="1:21" x14ac:dyDescent="0.25">
      <c r="A12" s="708">
        <v>45300</v>
      </c>
      <c r="B12" s="709"/>
      <c r="C12" s="712"/>
      <c r="E12" s="709"/>
      <c r="F12" s="712"/>
      <c r="H12" s="709"/>
      <c r="K12" s="709"/>
      <c r="N12" s="710" t="s">
        <v>332</v>
      </c>
      <c r="O12" s="200"/>
      <c r="P12" s="200"/>
      <c r="Q12" s="200"/>
    </row>
    <row r="13" spans="1:21" x14ac:dyDescent="0.25">
      <c r="A13" s="708">
        <v>45301</v>
      </c>
      <c r="B13" s="709"/>
      <c r="C13">
        <v>0.25</v>
      </c>
      <c r="E13" s="709"/>
      <c r="F13">
        <v>0.25</v>
      </c>
      <c r="H13" s="709"/>
      <c r="I13">
        <v>0.25</v>
      </c>
      <c r="K13" s="709"/>
      <c r="N13" s="710" t="s">
        <v>333</v>
      </c>
      <c r="O13" s="200"/>
      <c r="P13" s="200"/>
      <c r="Q13" s="200"/>
    </row>
    <row r="14" spans="1:21" x14ac:dyDescent="0.25">
      <c r="A14" s="708">
        <v>45302</v>
      </c>
      <c r="B14" s="709"/>
      <c r="C14">
        <v>0.125</v>
      </c>
      <c r="E14" s="709"/>
      <c r="F14">
        <v>0.125</v>
      </c>
      <c r="H14" s="709"/>
      <c r="I14">
        <v>0.125</v>
      </c>
      <c r="K14" s="709"/>
      <c r="N14" s="710" t="s">
        <v>334</v>
      </c>
      <c r="O14" s="200"/>
      <c r="P14" s="200"/>
      <c r="Q14" s="200"/>
    </row>
    <row r="15" spans="1:21" x14ac:dyDescent="0.25">
      <c r="A15" s="708">
        <v>45303</v>
      </c>
      <c r="B15" s="709"/>
      <c r="C15">
        <v>0.125</v>
      </c>
      <c r="E15" s="709"/>
      <c r="F15">
        <v>0.125</v>
      </c>
      <c r="H15" s="709"/>
      <c r="I15">
        <v>0.125</v>
      </c>
      <c r="K15" s="709"/>
      <c r="L15">
        <v>-0.25</v>
      </c>
      <c r="N15" s="710" t="s">
        <v>335</v>
      </c>
      <c r="O15" s="200"/>
      <c r="P15" s="200"/>
      <c r="Q15" s="200"/>
    </row>
    <row r="16" spans="1:21" x14ac:dyDescent="0.25">
      <c r="A16" s="708">
        <v>45306</v>
      </c>
      <c r="B16" s="709"/>
      <c r="E16" s="709"/>
      <c r="H16" s="709"/>
      <c r="J16" t="s">
        <v>336</v>
      </c>
      <c r="K16" s="709"/>
      <c r="N16" s="710" t="s">
        <v>337</v>
      </c>
      <c r="O16" s="200"/>
      <c r="P16" s="200"/>
      <c r="Q16" s="200"/>
    </row>
    <row r="17" spans="1:17" x14ac:dyDescent="0.25">
      <c r="A17" s="708">
        <v>45307</v>
      </c>
      <c r="B17" s="709"/>
      <c r="C17">
        <v>-0.125</v>
      </c>
      <c r="E17" s="709"/>
      <c r="F17">
        <v>-0.125</v>
      </c>
      <c r="H17" s="709"/>
      <c r="I17">
        <v>-0.125</v>
      </c>
      <c r="K17" s="709"/>
      <c r="N17" s="710" t="s">
        <v>338</v>
      </c>
      <c r="O17" s="200"/>
      <c r="P17" s="200"/>
      <c r="Q17" s="200"/>
    </row>
    <row r="18" spans="1:17" x14ac:dyDescent="0.25">
      <c r="A18" s="708">
        <v>45308</v>
      </c>
      <c r="B18" s="709"/>
      <c r="E18" s="709"/>
      <c r="H18" s="709"/>
      <c r="K18" s="709"/>
      <c r="N18" s="710" t="s">
        <v>339</v>
      </c>
      <c r="O18" s="200"/>
      <c r="P18" s="200"/>
      <c r="Q18" s="200"/>
    </row>
    <row r="19" spans="1:17" x14ac:dyDescent="0.25">
      <c r="A19" s="708">
        <v>45309</v>
      </c>
      <c r="B19" s="709"/>
      <c r="E19" s="709"/>
      <c r="H19" s="709"/>
      <c r="K19" s="709"/>
      <c r="N19" s="710" t="s">
        <v>340</v>
      </c>
      <c r="O19" s="200"/>
      <c r="P19" s="200"/>
      <c r="Q19" s="200"/>
    </row>
    <row r="20" spans="1:17" x14ac:dyDescent="0.25">
      <c r="A20" s="708"/>
      <c r="B20" s="709"/>
      <c r="E20" s="709"/>
      <c r="H20" s="709"/>
      <c r="K20" s="709"/>
      <c r="N20" s="713"/>
    </row>
    <row r="21" spans="1:17" x14ac:dyDescent="0.25">
      <c r="A21" s="708"/>
      <c r="B21" s="709"/>
      <c r="E21" s="709"/>
      <c r="H21" s="709"/>
      <c r="K21" s="709"/>
      <c r="N21" s="713"/>
    </row>
    <row r="22" spans="1:17" x14ac:dyDescent="0.25">
      <c r="A22" s="708"/>
      <c r="B22" s="709"/>
      <c r="E22" s="709"/>
      <c r="H22" s="709"/>
      <c r="K22" s="709"/>
      <c r="N22" s="713"/>
    </row>
    <row r="23" spans="1:17" x14ac:dyDescent="0.25">
      <c r="A23" s="708"/>
      <c r="B23" s="709"/>
      <c r="E23" s="709"/>
      <c r="H23" s="709"/>
      <c r="K23" s="709"/>
      <c r="N23" s="709"/>
    </row>
    <row r="24" spans="1:17" x14ac:dyDescent="0.25">
      <c r="A24" s="708"/>
      <c r="B24" s="709"/>
      <c r="E24" s="709"/>
      <c r="H24" s="709"/>
      <c r="K24" s="709"/>
      <c r="N24" s="709"/>
    </row>
    <row r="25" spans="1:17" x14ac:dyDescent="0.25">
      <c r="A25" s="708"/>
      <c r="B25" s="709"/>
      <c r="E25" s="709"/>
      <c r="H25" s="709"/>
      <c r="K25" s="709"/>
      <c r="N25" s="709"/>
    </row>
    <row r="26" spans="1:17" x14ac:dyDescent="0.25">
      <c r="A26" s="708"/>
      <c r="B26" s="709"/>
      <c r="E26" s="709"/>
      <c r="H26" s="709"/>
      <c r="K26" s="709"/>
      <c r="N26" s="713"/>
    </row>
    <row r="27" spans="1:17" x14ac:dyDescent="0.25">
      <c r="A27" s="708"/>
      <c r="B27" s="709"/>
      <c r="E27" s="709"/>
      <c r="H27" s="709"/>
      <c r="K27" s="709"/>
      <c r="N27" s="709"/>
    </row>
    <row r="28" spans="1:17" x14ac:dyDescent="0.25">
      <c r="A28" s="708"/>
      <c r="B28" s="709"/>
      <c r="D28" s="714"/>
      <c r="E28" s="709"/>
      <c r="G28" s="714"/>
      <c r="H28" s="709"/>
      <c r="J28" s="714"/>
      <c r="K28" s="709"/>
      <c r="M28" s="714"/>
      <c r="N28" s="709"/>
    </row>
    <row r="29" spans="1:17" x14ac:dyDescent="0.25">
      <c r="A29" s="708"/>
      <c r="B29" s="709"/>
      <c r="K29" s="709"/>
      <c r="N29" s="709"/>
    </row>
    <row r="30" spans="1:17" x14ac:dyDescent="0.25">
      <c r="A30" s="708"/>
      <c r="B30" s="709"/>
      <c r="E30" s="709"/>
      <c r="H30" s="709"/>
      <c r="K30" s="709"/>
      <c r="N30" s="709"/>
    </row>
    <row r="31" spans="1:17" x14ac:dyDescent="0.25">
      <c r="A31" s="708"/>
      <c r="B31" s="709"/>
      <c r="E31" s="709"/>
      <c r="H31" s="709"/>
      <c r="K31" s="709"/>
      <c r="N31" s="709"/>
    </row>
    <row r="32" spans="1:17" x14ac:dyDescent="0.25">
      <c r="A32" s="708"/>
    </row>
  </sheetData>
  <mergeCells count="19">
    <mergeCell ref="N19:Q19"/>
    <mergeCell ref="N13:Q13"/>
    <mergeCell ref="N14:Q14"/>
    <mergeCell ref="N15:Q15"/>
    <mergeCell ref="N16:Q16"/>
    <mergeCell ref="N17:Q17"/>
    <mergeCell ref="N18:Q18"/>
    <mergeCell ref="N6:Q6"/>
    <mergeCell ref="N7:Q7"/>
    <mergeCell ref="N8:Q8"/>
    <mergeCell ref="N9:Q9"/>
    <mergeCell ref="N11:Q11"/>
    <mergeCell ref="N12:Q12"/>
    <mergeCell ref="S1:U2"/>
    <mergeCell ref="C3:I3"/>
    <mergeCell ref="B5:D5"/>
    <mergeCell ref="E5:G5"/>
    <mergeCell ref="H5:J5"/>
    <mergeCell ref="K5:M5"/>
  </mergeCells>
  <hyperlinks>
    <hyperlink ref="C3" r:id="rId1" xr:uid="{0BC29974-15E6-444D-A5CA-EE1AAEE584CE}"/>
  </hyperlinks>
  <pageMargins left="0.7" right="0.7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Flex Supreme</vt:lpstr>
      <vt:lpstr>Flex Supreme Pricer</vt:lpstr>
      <vt:lpstr>Flex Select Prime</vt:lpstr>
      <vt:lpstr>Flex Select Prime Pricer</vt:lpstr>
      <vt:lpstr>Flex Select Prime DSCR_MU</vt:lpstr>
      <vt:lpstr>Flex SP DSCR_MU Pricer</vt:lpstr>
      <vt:lpstr>Flex Select Prime 2nd Liens</vt:lpstr>
      <vt:lpstr>Flex SP 2nd Liens Pricer</vt:lpstr>
      <vt:lpstr>'Flex Select Prime'!Print_Area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MP Morgan</dc:creator>
  <cp:lastModifiedBy>MP Morgan</cp:lastModifiedBy>
  <dcterms:created xsi:type="dcterms:W3CDTF">2024-01-18T15:09:28Z</dcterms:created>
  <dcterms:modified xsi:type="dcterms:W3CDTF">2024-01-18T15:09:29Z</dcterms:modified>
</cp:coreProperties>
</file>