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30vB\"/>
    </mc:Choice>
  </mc:AlternateContent>
  <xr:revisionPtr revIDLastSave="0" documentId="8_{0F5306F3-88AD-4547-9039-B30E1CF8AAD1}" xr6:coauthVersionLast="47" xr6:coauthVersionMax="47" xr10:uidLastSave="{00000000-0000-0000-0000-000000000000}"/>
  <bookViews>
    <workbookView xWindow="-120" yWindow="-120" windowWidth="29040" windowHeight="15840" xr2:uid="{72662DA6-25C0-4678-9A0A-FA3ED08E31E6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H46" i="8"/>
  <c r="K46" i="8" s="1"/>
  <c r="H45" i="8"/>
  <c r="H44" i="8"/>
  <c r="H43" i="8"/>
  <c r="H42" i="8"/>
  <c r="K42" i="8" s="1"/>
  <c r="H41" i="8"/>
  <c r="K41" i="8" s="1"/>
  <c r="H40" i="8"/>
  <c r="H39" i="8"/>
  <c r="H38" i="8"/>
  <c r="K38" i="8" s="1"/>
  <c r="H37" i="8"/>
  <c r="K37" i="8" s="1"/>
  <c r="H36" i="8"/>
  <c r="H35" i="8"/>
  <c r="K35" i="8" s="1"/>
  <c r="H34" i="8"/>
  <c r="K34" i="8" s="1"/>
  <c r="H33" i="8"/>
  <c r="K33" i="8" s="1"/>
  <c r="H32" i="8"/>
  <c r="H31" i="8"/>
  <c r="H30" i="8"/>
  <c r="K30" i="8" s="1"/>
  <c r="H29" i="8"/>
  <c r="K29" i="8" s="1"/>
  <c r="H28" i="8"/>
  <c r="H27" i="8"/>
  <c r="K27" i="8" s="1"/>
  <c r="H26" i="8"/>
  <c r="K26" i="8" s="1"/>
  <c r="H25" i="8"/>
  <c r="K25" i="8" s="1"/>
  <c r="H24" i="8"/>
  <c r="H23" i="8"/>
  <c r="K23" i="8" s="1"/>
  <c r="H22" i="8"/>
  <c r="K22" i="8" s="1"/>
  <c r="H21" i="8"/>
  <c r="K21" i="8" s="1"/>
  <c r="H20" i="8"/>
  <c r="H19" i="8"/>
  <c r="K19" i="8" s="1"/>
  <c r="H18" i="8"/>
  <c r="K18" i="8" s="1"/>
  <c r="H17" i="8"/>
  <c r="K17" i="8" s="1"/>
  <c r="H16" i="8"/>
  <c r="H15" i="8"/>
  <c r="H14" i="8"/>
  <c r="K14" i="8" s="1"/>
  <c r="H13" i="8"/>
  <c r="K13" i="8" s="1"/>
  <c r="H12" i="8"/>
  <c r="H11" i="8"/>
  <c r="K11" i="8" s="1"/>
  <c r="H10" i="8"/>
  <c r="K10" i="8" s="1"/>
  <c r="H9" i="8"/>
  <c r="K9" i="8" s="1"/>
  <c r="H8" i="8"/>
  <c r="H7" i="8"/>
  <c r="K7" i="8" s="1"/>
  <c r="H6" i="8"/>
  <c r="C51" i="7"/>
  <c r="B51" i="7"/>
  <c r="C50" i="7"/>
  <c r="B50" i="7"/>
  <c r="C49" i="7"/>
  <c r="B49" i="7"/>
  <c r="C48" i="7"/>
  <c r="B48" i="7"/>
  <c r="B47" i="7"/>
  <c r="C46" i="7"/>
  <c r="B46" i="7"/>
  <c r="C45" i="7"/>
  <c r="B45" i="7"/>
  <c r="C44" i="7"/>
  <c r="B44" i="7"/>
  <c r="C43" i="7"/>
  <c r="B43" i="7"/>
  <c r="B42" i="7"/>
  <c r="C41" i="7"/>
  <c r="B41" i="7"/>
  <c r="C40" i="7"/>
  <c r="B40" i="7"/>
  <c r="C39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B31" i="7"/>
  <c r="B30" i="7"/>
  <c r="C29" i="7"/>
  <c r="B29" i="7"/>
  <c r="C28" i="7"/>
  <c r="B28" i="7"/>
  <c r="C27" i="7"/>
  <c r="B27" i="7"/>
  <c r="B26" i="7"/>
  <c r="C25" i="7"/>
  <c r="B25" i="7"/>
  <c r="C24" i="7"/>
  <c r="B24" i="7"/>
  <c r="C23" i="7"/>
  <c r="B23" i="7"/>
  <c r="C22" i="7"/>
  <c r="B22" i="7"/>
  <c r="C21" i="7"/>
  <c r="B21" i="7"/>
  <c r="B20" i="7"/>
  <c r="B19" i="7"/>
  <c r="C18" i="7"/>
  <c r="B18" i="7"/>
  <c r="C17" i="7"/>
  <c r="B17" i="7"/>
  <c r="C16" i="7"/>
  <c r="B16" i="7"/>
  <c r="B15" i="7"/>
  <c r="B14" i="7"/>
  <c r="C13" i="7"/>
  <c r="B13" i="7"/>
  <c r="C12" i="7"/>
  <c r="B12" i="7"/>
  <c r="C11" i="7"/>
  <c r="B11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M41" i="6" s="1"/>
  <c r="H41" i="6"/>
  <c r="L41" i="6" s="1"/>
  <c r="J40" i="6"/>
  <c r="I40" i="6"/>
  <c r="H40" i="6"/>
  <c r="I39" i="6"/>
  <c r="D40" i="5" s="1"/>
  <c r="H39" i="6"/>
  <c r="L39" i="6" s="1"/>
  <c r="I38" i="6"/>
  <c r="D39" i="5" s="1"/>
  <c r="H38" i="6"/>
  <c r="L38" i="6" s="1"/>
  <c r="I37" i="6"/>
  <c r="M37" i="6" s="1"/>
  <c r="H37" i="6"/>
  <c r="I36" i="6"/>
  <c r="H36" i="6"/>
  <c r="C37" i="5" s="1"/>
  <c r="I35" i="6"/>
  <c r="D36" i="5" s="1"/>
  <c r="H35" i="6"/>
  <c r="I34" i="6"/>
  <c r="M34" i="6" s="1"/>
  <c r="H34" i="6"/>
  <c r="L34" i="6" s="1"/>
  <c r="J33" i="6"/>
  <c r="I33" i="6"/>
  <c r="H33" i="6"/>
  <c r="L33" i="6" s="1"/>
  <c r="I32" i="6"/>
  <c r="M32" i="6" s="1"/>
  <c r="H32" i="6"/>
  <c r="I31" i="6"/>
  <c r="D32" i="5" s="1"/>
  <c r="H31" i="6"/>
  <c r="L31" i="6" s="1"/>
  <c r="I30" i="6"/>
  <c r="M30" i="6" s="1"/>
  <c r="H30" i="6"/>
  <c r="I29" i="6"/>
  <c r="H29" i="6"/>
  <c r="L29" i="6" s="1"/>
  <c r="I28" i="6"/>
  <c r="J28" i="6" s="1"/>
  <c r="H28" i="6"/>
  <c r="I27" i="6"/>
  <c r="D28" i="5" s="1"/>
  <c r="H27" i="6"/>
  <c r="L27" i="6" s="1"/>
  <c r="I26" i="6"/>
  <c r="H26" i="6"/>
  <c r="I25" i="6"/>
  <c r="M25" i="6" s="1"/>
  <c r="H25" i="6"/>
  <c r="L25" i="6" s="1"/>
  <c r="I24" i="6"/>
  <c r="M24" i="6" s="1"/>
  <c r="H24" i="6"/>
  <c r="L24" i="6" s="1"/>
  <c r="I23" i="6"/>
  <c r="H23" i="6"/>
  <c r="I22" i="6"/>
  <c r="H22" i="6"/>
  <c r="L22" i="6" s="1"/>
  <c r="I21" i="6"/>
  <c r="M21" i="6" s="1"/>
  <c r="H21" i="6"/>
  <c r="I20" i="6"/>
  <c r="M20" i="6" s="1"/>
  <c r="H20" i="6"/>
  <c r="I19" i="6"/>
  <c r="H19" i="6"/>
  <c r="I18" i="6"/>
  <c r="M18" i="6" s="1"/>
  <c r="H18" i="6"/>
  <c r="L18" i="6" s="1"/>
  <c r="J17" i="6"/>
  <c r="I17" i="6"/>
  <c r="H17" i="6"/>
  <c r="L17" i="6" s="1"/>
  <c r="J16" i="6"/>
  <c r="I16" i="6"/>
  <c r="M16" i="6" s="1"/>
  <c r="H16" i="6"/>
  <c r="I15" i="6"/>
  <c r="H15" i="6"/>
  <c r="L15" i="6" s="1"/>
  <c r="I14" i="6"/>
  <c r="M14" i="6" s="1"/>
  <c r="H14" i="6"/>
  <c r="I13" i="6"/>
  <c r="M13" i="6" s="1"/>
  <c r="H13" i="6"/>
  <c r="L13" i="6" s="1"/>
  <c r="I12" i="6"/>
  <c r="M12" i="6" s="1"/>
  <c r="H12" i="6"/>
  <c r="I11" i="6"/>
  <c r="H11" i="6"/>
  <c r="L11" i="6" s="1"/>
  <c r="I10" i="6"/>
  <c r="M10" i="6" s="1"/>
  <c r="H10" i="6"/>
  <c r="J9" i="6"/>
  <c r="I9" i="6"/>
  <c r="M9" i="6" s="1"/>
  <c r="H9" i="6"/>
  <c r="I8" i="6"/>
  <c r="M8" i="6" s="1"/>
  <c r="H8" i="6"/>
  <c r="L8" i="6" s="1"/>
  <c r="M7" i="6"/>
  <c r="I7" i="6"/>
  <c r="H7" i="6"/>
  <c r="L7" i="6" s="1"/>
  <c r="J6" i="6"/>
  <c r="I6" i="6"/>
  <c r="H6" i="6"/>
  <c r="B3" i="6"/>
  <c r="P54" i="5"/>
  <c r="D43" i="5"/>
  <c r="B43" i="5"/>
  <c r="C42" i="5"/>
  <c r="B42" i="5"/>
  <c r="D41" i="5"/>
  <c r="C41" i="5"/>
  <c r="B41" i="5"/>
  <c r="B40" i="5"/>
  <c r="C39" i="5"/>
  <c r="B39" i="5"/>
  <c r="D38" i="5"/>
  <c r="C38" i="5"/>
  <c r="B38" i="5"/>
  <c r="D37" i="5"/>
  <c r="B37" i="5"/>
  <c r="C36" i="5"/>
  <c r="B36" i="5"/>
  <c r="D35" i="5"/>
  <c r="C35" i="5"/>
  <c r="B35" i="5"/>
  <c r="D34" i="5"/>
  <c r="C34" i="5"/>
  <c r="B34" i="5"/>
  <c r="C33" i="5"/>
  <c r="B33" i="5"/>
  <c r="C32" i="5"/>
  <c r="B32" i="5"/>
  <c r="D31" i="5"/>
  <c r="C31" i="5"/>
  <c r="B31" i="5"/>
  <c r="D30" i="5"/>
  <c r="C30" i="5"/>
  <c r="B30" i="5"/>
  <c r="C29" i="5"/>
  <c r="B29" i="5"/>
  <c r="C28" i="5"/>
  <c r="B28" i="5"/>
  <c r="D27" i="5"/>
  <c r="C27" i="5"/>
  <c r="B27" i="5"/>
  <c r="B26" i="5"/>
  <c r="C25" i="5"/>
  <c r="B25" i="5"/>
  <c r="D24" i="5"/>
  <c r="C24" i="5"/>
  <c r="B24" i="5"/>
  <c r="D23" i="5"/>
  <c r="B23" i="5"/>
  <c r="C22" i="5"/>
  <c r="B22" i="5"/>
  <c r="D21" i="5"/>
  <c r="C21" i="5"/>
  <c r="B21" i="5"/>
  <c r="D20" i="5"/>
  <c r="C20" i="5"/>
  <c r="B20" i="5"/>
  <c r="D19" i="5"/>
  <c r="B19" i="5"/>
  <c r="D18" i="5"/>
  <c r="B18" i="5"/>
  <c r="D17" i="5"/>
  <c r="C17" i="5"/>
  <c r="B17" i="5"/>
  <c r="D16" i="5"/>
  <c r="C16" i="5"/>
  <c r="B16" i="5"/>
  <c r="C15" i="5"/>
  <c r="B15" i="5"/>
  <c r="D14" i="5"/>
  <c r="C14" i="5"/>
  <c r="B14" i="5"/>
  <c r="D13" i="5"/>
  <c r="C13" i="5"/>
  <c r="B13" i="5"/>
  <c r="D12" i="5"/>
  <c r="B12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J43" i="4"/>
  <c r="I43" i="4"/>
  <c r="H43" i="4"/>
  <c r="I42" i="4"/>
  <c r="M42" i="4" s="1"/>
  <c r="H42" i="4"/>
  <c r="C43" i="3" s="1"/>
  <c r="I41" i="4"/>
  <c r="H41" i="4"/>
  <c r="L41" i="4" s="1"/>
  <c r="I40" i="4"/>
  <c r="M41" i="4" s="1"/>
  <c r="H40" i="4"/>
  <c r="I39" i="4"/>
  <c r="H39" i="4"/>
  <c r="L39" i="4" s="1"/>
  <c r="I38" i="4"/>
  <c r="J38" i="4" s="1"/>
  <c r="H38" i="4"/>
  <c r="I37" i="4"/>
  <c r="J37" i="4" s="1"/>
  <c r="H37" i="4"/>
  <c r="L38" i="4" s="1"/>
  <c r="I36" i="4"/>
  <c r="D37" i="3" s="1"/>
  <c r="H36" i="4"/>
  <c r="I35" i="4"/>
  <c r="M35" i="4" s="1"/>
  <c r="H35" i="4"/>
  <c r="L35" i="4" s="1"/>
  <c r="I34" i="4"/>
  <c r="M34" i="4" s="1"/>
  <c r="H34" i="4"/>
  <c r="I33" i="4"/>
  <c r="D34" i="3" s="1"/>
  <c r="H33" i="4"/>
  <c r="I32" i="4"/>
  <c r="H32" i="4"/>
  <c r="L32" i="4" s="1"/>
  <c r="I31" i="4"/>
  <c r="M31" i="4" s="1"/>
  <c r="H31" i="4"/>
  <c r="I30" i="4"/>
  <c r="J30" i="4" s="1"/>
  <c r="H30" i="4"/>
  <c r="I29" i="4"/>
  <c r="J29" i="4" s="1"/>
  <c r="H29" i="4"/>
  <c r="I28" i="4"/>
  <c r="M28" i="4" s="1"/>
  <c r="H28" i="4"/>
  <c r="L28" i="4" s="1"/>
  <c r="J27" i="4"/>
  <c r="I27" i="4"/>
  <c r="H27" i="4"/>
  <c r="L27" i="4" s="1"/>
  <c r="I26" i="4"/>
  <c r="M26" i="4" s="1"/>
  <c r="H26" i="4"/>
  <c r="I25" i="4"/>
  <c r="H25" i="4"/>
  <c r="L25" i="4" s="1"/>
  <c r="I24" i="4"/>
  <c r="J24" i="4" s="1"/>
  <c r="H24" i="4"/>
  <c r="I23" i="4"/>
  <c r="M23" i="4" s="1"/>
  <c r="H23" i="4"/>
  <c r="L23" i="4" s="1"/>
  <c r="I22" i="4"/>
  <c r="J22" i="4" s="1"/>
  <c r="H22" i="4"/>
  <c r="I21" i="4"/>
  <c r="H21" i="4"/>
  <c r="J21" i="4" s="1"/>
  <c r="I20" i="4"/>
  <c r="M20" i="4" s="1"/>
  <c r="H20" i="4"/>
  <c r="J19" i="4"/>
  <c r="I19" i="4"/>
  <c r="M19" i="4" s="1"/>
  <c r="H19" i="4"/>
  <c r="I18" i="4"/>
  <c r="H18" i="4"/>
  <c r="C19" i="3" s="1"/>
  <c r="I17" i="4"/>
  <c r="J17" i="4" s="1"/>
  <c r="H17" i="4"/>
  <c r="I16" i="4"/>
  <c r="J16" i="4" s="1"/>
  <c r="H16" i="4"/>
  <c r="L16" i="4" s="1"/>
  <c r="I15" i="4"/>
  <c r="J15" i="4" s="1"/>
  <c r="H15" i="4"/>
  <c r="I14" i="4"/>
  <c r="M14" i="4" s="1"/>
  <c r="H14" i="4"/>
  <c r="I13" i="4"/>
  <c r="H13" i="4"/>
  <c r="C14" i="3" s="1"/>
  <c r="I12" i="4"/>
  <c r="M12" i="4" s="1"/>
  <c r="H12" i="4"/>
  <c r="C13" i="3" s="1"/>
  <c r="I11" i="4"/>
  <c r="M11" i="4" s="1"/>
  <c r="H11" i="4"/>
  <c r="L11" i="4" s="1"/>
  <c r="J10" i="4"/>
  <c r="I10" i="4"/>
  <c r="H10" i="4"/>
  <c r="I9" i="4"/>
  <c r="H9" i="4"/>
  <c r="L9" i="4" s="1"/>
  <c r="I8" i="4"/>
  <c r="H8" i="4"/>
  <c r="I7" i="4"/>
  <c r="D8" i="3" s="1"/>
  <c r="H7" i="4"/>
  <c r="L7" i="4" s="1"/>
  <c r="I6" i="4"/>
  <c r="H6" i="4"/>
  <c r="B3" i="4"/>
  <c r="E56" i="3"/>
  <c r="C45" i="3"/>
  <c r="B45" i="3"/>
  <c r="D44" i="3"/>
  <c r="B44" i="3"/>
  <c r="B43" i="3"/>
  <c r="D42" i="3"/>
  <c r="C42" i="3"/>
  <c r="B42" i="3"/>
  <c r="C41" i="3"/>
  <c r="B41" i="3"/>
  <c r="D40" i="3"/>
  <c r="B40" i="3"/>
  <c r="C39" i="3"/>
  <c r="B39" i="3"/>
  <c r="D38" i="3"/>
  <c r="C38" i="3"/>
  <c r="B38" i="3"/>
  <c r="C37" i="3"/>
  <c r="B37" i="3"/>
  <c r="D36" i="3"/>
  <c r="B36" i="3"/>
  <c r="C35" i="3"/>
  <c r="B35" i="3"/>
  <c r="C34" i="3"/>
  <c r="B34" i="3"/>
  <c r="D33" i="3"/>
  <c r="C33" i="3"/>
  <c r="B33" i="3"/>
  <c r="C32" i="3"/>
  <c r="B32" i="3"/>
  <c r="D31" i="3"/>
  <c r="C31" i="3"/>
  <c r="B31" i="3"/>
  <c r="D30" i="3"/>
  <c r="C30" i="3"/>
  <c r="B30" i="3"/>
  <c r="D29" i="3"/>
  <c r="B29" i="3"/>
  <c r="D28" i="3"/>
  <c r="B28" i="3"/>
  <c r="D27" i="3"/>
  <c r="C27" i="3"/>
  <c r="B27" i="3"/>
  <c r="D26" i="3"/>
  <c r="C26" i="3"/>
  <c r="B26" i="3"/>
  <c r="C25" i="3"/>
  <c r="B25" i="3"/>
  <c r="C24" i="3"/>
  <c r="B24" i="3"/>
  <c r="D23" i="3"/>
  <c r="C23" i="3"/>
  <c r="B23" i="3"/>
  <c r="D22" i="3"/>
  <c r="B22" i="3"/>
  <c r="C21" i="3"/>
  <c r="B21" i="3"/>
  <c r="D20" i="3"/>
  <c r="B20" i="3"/>
  <c r="D19" i="3"/>
  <c r="B19" i="3"/>
  <c r="C18" i="3"/>
  <c r="B18" i="3"/>
  <c r="C17" i="3"/>
  <c r="B17" i="3"/>
  <c r="D16" i="3"/>
  <c r="C16" i="3"/>
  <c r="B16" i="3"/>
  <c r="D15" i="3"/>
  <c r="C15" i="3"/>
  <c r="B15" i="3"/>
  <c r="D14" i="3"/>
  <c r="B14" i="3"/>
  <c r="B13" i="3"/>
  <c r="D12" i="3"/>
  <c r="B12" i="3"/>
  <c r="D11" i="3"/>
  <c r="C11" i="3"/>
  <c r="B11" i="3"/>
  <c r="D10" i="3"/>
  <c r="C10" i="3"/>
  <c r="B10" i="3"/>
  <c r="D9" i="3"/>
  <c r="C9" i="3"/>
  <c r="B9" i="3"/>
  <c r="B8" i="3"/>
  <c r="D7" i="3"/>
  <c r="C7" i="3"/>
  <c r="B7" i="3"/>
  <c r="D4" i="3"/>
  <c r="L30" i="2"/>
  <c r="T30" i="2" s="1"/>
  <c r="K30" i="2"/>
  <c r="J30" i="2"/>
  <c r="L29" i="2"/>
  <c r="T29" i="2" s="1"/>
  <c r="K29" i="2"/>
  <c r="S29" i="2" s="1"/>
  <c r="J29" i="2"/>
  <c r="R29" i="2" s="1"/>
  <c r="L28" i="2"/>
  <c r="K28" i="2"/>
  <c r="S28" i="2" s="1"/>
  <c r="J28" i="2"/>
  <c r="R28" i="2" s="1"/>
  <c r="L27" i="2"/>
  <c r="K27" i="2"/>
  <c r="J27" i="2"/>
  <c r="R27" i="2" s="1"/>
  <c r="L26" i="2"/>
  <c r="T26" i="2" s="1"/>
  <c r="K26" i="2"/>
  <c r="S26" i="2" s="1"/>
  <c r="J26" i="2"/>
  <c r="L25" i="2"/>
  <c r="T25" i="2" s="1"/>
  <c r="K25" i="2"/>
  <c r="S25" i="2" s="1"/>
  <c r="J25" i="2"/>
  <c r="L24" i="2"/>
  <c r="K24" i="2"/>
  <c r="S24" i="2" s="1"/>
  <c r="J24" i="2"/>
  <c r="R24" i="2" s="1"/>
  <c r="L23" i="2"/>
  <c r="T23" i="2" s="1"/>
  <c r="K23" i="2"/>
  <c r="J23" i="2"/>
  <c r="R23" i="2" s="1"/>
  <c r="L22" i="2"/>
  <c r="T22" i="2" s="1"/>
  <c r="K22" i="2"/>
  <c r="J22" i="2"/>
  <c r="L21" i="2"/>
  <c r="T21" i="2" s="1"/>
  <c r="K21" i="2"/>
  <c r="S21" i="2" s="1"/>
  <c r="J21" i="2"/>
  <c r="R21" i="2" s="1"/>
  <c r="L20" i="2"/>
  <c r="K20" i="2"/>
  <c r="S20" i="2" s="1"/>
  <c r="J20" i="2"/>
  <c r="R20" i="2" s="1"/>
  <c r="L19" i="2"/>
  <c r="K19" i="2"/>
  <c r="J19" i="2"/>
  <c r="R19" i="2" s="1"/>
  <c r="L18" i="2"/>
  <c r="T18" i="2" s="1"/>
  <c r="K18" i="2"/>
  <c r="S18" i="2" s="1"/>
  <c r="J18" i="2"/>
  <c r="L17" i="2"/>
  <c r="T17" i="2" s="1"/>
  <c r="K17" i="2"/>
  <c r="S17" i="2" s="1"/>
  <c r="J17" i="2"/>
  <c r="L16" i="2"/>
  <c r="K16" i="2"/>
  <c r="S16" i="2" s="1"/>
  <c r="J16" i="2"/>
  <c r="R16" i="2" s="1"/>
  <c r="L15" i="2"/>
  <c r="T15" i="2" s="1"/>
  <c r="K15" i="2"/>
  <c r="J15" i="2"/>
  <c r="R15" i="2" s="1"/>
  <c r="L14" i="2"/>
  <c r="T14" i="2" s="1"/>
  <c r="K14" i="2"/>
  <c r="J14" i="2"/>
  <c r="L13" i="2"/>
  <c r="T13" i="2" s="1"/>
  <c r="K13" i="2"/>
  <c r="S13" i="2" s="1"/>
  <c r="J13" i="2"/>
  <c r="R13" i="2" s="1"/>
  <c r="L12" i="2"/>
  <c r="K12" i="2"/>
  <c r="S12" i="2" s="1"/>
  <c r="J12" i="2"/>
  <c r="R12" i="2" s="1"/>
  <c r="L11" i="2"/>
  <c r="K11" i="2"/>
  <c r="J11" i="2"/>
  <c r="R11" i="2" s="1"/>
  <c r="L10" i="2"/>
  <c r="T10" i="2" s="1"/>
  <c r="K10" i="2"/>
  <c r="S10" i="2" s="1"/>
  <c r="J10" i="2"/>
  <c r="L9" i="2"/>
  <c r="T9" i="2" s="1"/>
  <c r="K9" i="2"/>
  <c r="S9" i="2" s="1"/>
  <c r="J9" i="2"/>
  <c r="L8" i="2"/>
  <c r="K8" i="2"/>
  <c r="S8" i="2" s="1"/>
  <c r="J8" i="2"/>
  <c r="R8" i="2" s="1"/>
  <c r="L7" i="2"/>
  <c r="T7" i="2" s="1"/>
  <c r="K7" i="2"/>
  <c r="J7" i="2"/>
  <c r="R7" i="2" s="1"/>
  <c r="L6" i="2"/>
  <c r="E6" i="1" s="1"/>
  <c r="K6" i="2"/>
  <c r="O6" i="2" s="1"/>
  <c r="J6" i="2"/>
  <c r="D30" i="1"/>
  <c r="C30" i="1"/>
  <c r="B30" i="1"/>
  <c r="E29" i="1"/>
  <c r="B29" i="1"/>
  <c r="E28" i="1"/>
  <c r="D28" i="1"/>
  <c r="C28" i="1"/>
  <c r="B28" i="1"/>
  <c r="E27" i="1"/>
  <c r="D27" i="1"/>
  <c r="C27" i="1"/>
  <c r="B27" i="1"/>
  <c r="C26" i="1"/>
  <c r="B26" i="1"/>
  <c r="E25" i="1"/>
  <c r="D25" i="1"/>
  <c r="C25" i="1"/>
  <c r="B25" i="1"/>
  <c r="E24" i="1"/>
  <c r="D24" i="1"/>
  <c r="C24" i="1"/>
  <c r="B24" i="1"/>
  <c r="D23" i="1"/>
  <c r="C23" i="1"/>
  <c r="B23" i="1"/>
  <c r="D22" i="1"/>
  <c r="C22" i="1"/>
  <c r="B22" i="1"/>
  <c r="E21" i="1"/>
  <c r="D21" i="1"/>
  <c r="B21" i="1"/>
  <c r="E20" i="1"/>
  <c r="D20" i="1"/>
  <c r="C20" i="1"/>
  <c r="B20" i="1"/>
  <c r="E19" i="1"/>
  <c r="D19" i="1"/>
  <c r="C19" i="1"/>
  <c r="B19" i="1"/>
  <c r="C18" i="1"/>
  <c r="B18" i="1"/>
  <c r="E17" i="1"/>
  <c r="D17" i="1"/>
  <c r="C17" i="1"/>
  <c r="B17" i="1"/>
  <c r="E16" i="1"/>
  <c r="D16" i="1"/>
  <c r="C16" i="1"/>
  <c r="B16" i="1"/>
  <c r="D15" i="1"/>
  <c r="C15" i="1"/>
  <c r="B15" i="1"/>
  <c r="D14" i="1"/>
  <c r="C14" i="1"/>
  <c r="B14" i="1"/>
  <c r="E13" i="1"/>
  <c r="D13" i="1"/>
  <c r="B13" i="1"/>
  <c r="E12" i="1"/>
  <c r="D12" i="1"/>
  <c r="C12" i="1"/>
  <c r="B12" i="1"/>
  <c r="E11" i="1"/>
  <c r="D11" i="1"/>
  <c r="C11" i="1"/>
  <c r="B11" i="1"/>
  <c r="C10" i="1"/>
  <c r="B10" i="1"/>
  <c r="E9" i="1"/>
  <c r="D9" i="1"/>
  <c r="C9" i="1"/>
  <c r="B9" i="1"/>
  <c r="E8" i="1"/>
  <c r="D8" i="1"/>
  <c r="C8" i="1"/>
  <c r="B8" i="1"/>
  <c r="D7" i="1"/>
  <c r="C7" i="1"/>
  <c r="B7" i="1"/>
  <c r="D6" i="1"/>
  <c r="C6" i="1"/>
  <c r="B6" i="1"/>
  <c r="C4" i="1"/>
  <c r="D39" i="3" l="1"/>
  <c r="E14" i="1"/>
  <c r="E26" i="1"/>
  <c r="E30" i="1"/>
  <c r="D18" i="3"/>
  <c r="C29" i="3"/>
  <c r="L8" i="4"/>
  <c r="J14" i="4"/>
  <c r="M18" i="4"/>
  <c r="J25" i="4"/>
  <c r="J32" i="4"/>
  <c r="J35" i="4"/>
  <c r="M39" i="4"/>
  <c r="J42" i="4"/>
  <c r="C12" i="5"/>
  <c r="D25" i="5"/>
  <c r="D33" i="5"/>
  <c r="J15" i="6"/>
  <c r="M22" i="6"/>
  <c r="J25" i="6"/>
  <c r="M29" i="6"/>
  <c r="J36" i="6"/>
  <c r="L40" i="6"/>
  <c r="C10" i="7"/>
  <c r="C14" i="7"/>
  <c r="C26" i="7"/>
  <c r="C30" i="7"/>
  <c r="C42" i="7"/>
  <c r="K15" i="8"/>
  <c r="K31" i="8"/>
  <c r="K47" i="8"/>
  <c r="D26" i="1"/>
  <c r="E10" i="1"/>
  <c r="E18" i="1"/>
  <c r="E22" i="1"/>
  <c r="T8" i="2"/>
  <c r="S11" i="2"/>
  <c r="R14" i="2"/>
  <c r="T16" i="2"/>
  <c r="S19" i="2"/>
  <c r="R22" i="2"/>
  <c r="T24" i="2"/>
  <c r="S27" i="2"/>
  <c r="R30" i="2"/>
  <c r="C8" i="3"/>
  <c r="D13" i="3"/>
  <c r="D21" i="3"/>
  <c r="C40" i="3"/>
  <c r="D45" i="3"/>
  <c r="J8" i="4"/>
  <c r="J11" i="4"/>
  <c r="L15" i="4"/>
  <c r="J18" i="4"/>
  <c r="L30" i="4"/>
  <c r="L33" i="4"/>
  <c r="L36" i="4"/>
  <c r="L40" i="4"/>
  <c r="L42" i="4"/>
  <c r="C23" i="5"/>
  <c r="J8" i="6"/>
  <c r="J12" i="6"/>
  <c r="L16" i="6"/>
  <c r="L19" i="6"/>
  <c r="L23" i="6"/>
  <c r="L26" i="6"/>
  <c r="L30" i="6"/>
  <c r="M33" i="6"/>
  <c r="L37" i="6"/>
  <c r="M40" i="6"/>
  <c r="K16" i="8"/>
  <c r="K32" i="8"/>
  <c r="K48" i="8"/>
  <c r="C29" i="1"/>
  <c r="R9" i="2"/>
  <c r="T11" i="2"/>
  <c r="S14" i="2"/>
  <c r="R17" i="2"/>
  <c r="T19" i="2"/>
  <c r="S22" i="2"/>
  <c r="R25" i="2"/>
  <c r="T27" i="2"/>
  <c r="S30" i="2"/>
  <c r="D24" i="3"/>
  <c r="D32" i="3"/>
  <c r="L12" i="4"/>
  <c r="L19" i="4"/>
  <c r="M36" i="4"/>
  <c r="L43" i="4"/>
  <c r="D15" i="5"/>
  <c r="C18" i="5"/>
  <c r="C26" i="5"/>
  <c r="L9" i="6"/>
  <c r="M26" i="6"/>
  <c r="C15" i="7"/>
  <c r="C19" i="7"/>
  <c r="C31" i="7"/>
  <c r="C47" i="7"/>
  <c r="K43" i="8"/>
  <c r="C13" i="1"/>
  <c r="D29" i="1"/>
  <c r="P6" i="2"/>
  <c r="C22" i="3"/>
  <c r="D35" i="3"/>
  <c r="D43" i="3"/>
  <c r="J9" i="4"/>
  <c r="J26" i="4"/>
  <c r="M40" i="4"/>
  <c r="M43" i="4"/>
  <c r="D26" i="5"/>
  <c r="D42" i="5"/>
  <c r="J20" i="6"/>
  <c r="K12" i="8"/>
  <c r="K28" i="8"/>
  <c r="K44" i="8"/>
  <c r="C21" i="1"/>
  <c r="E7" i="1"/>
  <c r="E15" i="1"/>
  <c r="E23" i="1"/>
  <c r="L14" i="4"/>
  <c r="D29" i="5"/>
  <c r="C40" i="5"/>
  <c r="M39" i="6"/>
  <c r="C20" i="7"/>
  <c r="C36" i="7"/>
  <c r="K39" i="8"/>
  <c r="S7" i="2"/>
  <c r="R10" i="2"/>
  <c r="T12" i="2"/>
  <c r="S15" i="2"/>
  <c r="R18" i="2"/>
  <c r="T20" i="2"/>
  <c r="S23" i="2"/>
  <c r="R26" i="2"/>
  <c r="T28" i="2"/>
  <c r="C12" i="3"/>
  <c r="D17" i="3"/>
  <c r="C20" i="3"/>
  <c r="D25" i="3"/>
  <c r="C28" i="3"/>
  <c r="C36" i="3"/>
  <c r="D41" i="3"/>
  <c r="C44" i="3"/>
  <c r="J6" i="4"/>
  <c r="M10" i="4"/>
  <c r="J13" i="4"/>
  <c r="L17" i="4"/>
  <c r="L20" i="4"/>
  <c r="L24" i="4"/>
  <c r="M27" i="4"/>
  <c r="L31" i="4"/>
  <c r="J34" i="4"/>
  <c r="L44" i="4"/>
  <c r="C19" i="5"/>
  <c r="C43" i="5"/>
  <c r="J7" i="6"/>
  <c r="L10" i="6"/>
  <c r="L14" i="6"/>
  <c r="M17" i="6"/>
  <c r="L21" i="6"/>
  <c r="J24" i="6"/>
  <c r="L32" i="6"/>
  <c r="L35" i="6"/>
  <c r="M38" i="6"/>
  <c r="J41" i="6"/>
  <c r="K8" i="8"/>
  <c r="K24" i="8"/>
  <c r="K40" i="8"/>
  <c r="K45" i="8"/>
  <c r="D11" i="5"/>
  <c r="D10" i="1"/>
  <c r="D18" i="1"/>
  <c r="J7" i="4"/>
  <c r="D22" i="5"/>
  <c r="J32" i="6"/>
  <c r="K20" i="8"/>
  <c r="K36" i="8"/>
  <c r="L12" i="6"/>
  <c r="M15" i="6"/>
  <c r="J14" i="6"/>
  <c r="J22" i="6"/>
  <c r="M28" i="6"/>
  <c r="J30" i="6"/>
  <c r="M36" i="6"/>
  <c r="J38" i="6"/>
  <c r="L20" i="6"/>
  <c r="M23" i="6"/>
  <c r="L28" i="6"/>
  <c r="M31" i="6"/>
  <c r="L36" i="6"/>
  <c r="J11" i="6"/>
  <c r="J19" i="6"/>
  <c r="J27" i="6"/>
  <c r="J35" i="6"/>
  <c r="M11" i="6"/>
  <c r="J13" i="6"/>
  <c r="M19" i="6"/>
  <c r="J21" i="6"/>
  <c r="M27" i="6"/>
  <c r="J29" i="6"/>
  <c r="M35" i="6"/>
  <c r="J37" i="6"/>
  <c r="J10" i="6"/>
  <c r="J18" i="6"/>
  <c r="J26" i="6"/>
  <c r="J34" i="6"/>
  <c r="J42" i="6"/>
  <c r="J23" i="6"/>
  <c r="J31" i="6"/>
  <c r="J39" i="6"/>
  <c r="L13" i="4"/>
  <c r="L21" i="4"/>
  <c r="M9" i="4"/>
  <c r="M17" i="4"/>
  <c r="L22" i="4"/>
  <c r="M25" i="4"/>
  <c r="M33" i="4"/>
  <c r="M22" i="4"/>
  <c r="M30" i="4"/>
  <c r="M38" i="4"/>
  <c r="J40" i="4"/>
  <c r="M16" i="4"/>
  <c r="M13" i="4"/>
  <c r="L18" i="4"/>
  <c r="J23" i="4"/>
  <c r="M29" i="4"/>
  <c r="M37" i="4"/>
  <c r="J12" i="4"/>
  <c r="J20" i="4"/>
  <c r="J28" i="4"/>
  <c r="J36" i="4"/>
  <c r="J44" i="4"/>
  <c r="M8" i="4"/>
  <c r="M24" i="4"/>
  <c r="L29" i="4"/>
  <c r="M32" i="4"/>
  <c r="L37" i="4"/>
  <c r="L10" i="4"/>
  <c r="M21" i="4"/>
  <c r="L26" i="4"/>
  <c r="J31" i="4"/>
  <c r="L34" i="4"/>
  <c r="J39" i="4"/>
  <c r="M7" i="4"/>
  <c r="M15" i="4"/>
  <c r="J33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<sst xmlns="http://schemas.openxmlformats.org/spreadsheetml/2006/main" count="827" uniqueCount="353">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</sst>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FF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0" fontId="83" fillId="0" borderId="0" applyNumberFormat="0" applyFill="0" applyBorder="0" applyAlignment="0" applyProtection="0"/>
  </cellStyleXfs>
  <cellXfs count="72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20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1" fillId="0" borderId="29" xfId="0" applyNumberFormat="1" applyFont="1" applyBorder="1" applyAlignment="1">
      <alignment horizontal="center" vertical="top" shrinkToFit="1"/>
    </xf>
    <xf numFmtId="164" fontId="21" fillId="0" borderId="15" xfId="0" applyNumberFormat="1" applyFont="1" applyBorder="1" applyAlignment="1">
      <alignment horizontal="center" vertical="top" shrinkToFit="1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1" fillId="5" borderId="29" xfId="0" applyNumberFormat="1" applyFont="1" applyFill="1" applyBorder="1" applyAlignment="1">
      <alignment horizontal="center" vertical="top" shrinkToFit="1"/>
    </xf>
    <xf numFmtId="164" fontId="21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34" fillId="0" borderId="23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64" fontId="34" fillId="0" borderId="23" xfId="3" applyNumberFormat="1" applyFont="1" applyBorder="1" applyAlignment="1">
      <alignment horizontal="center"/>
    </xf>
    <xf numFmtId="0" fontId="34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34" fillId="0" borderId="16" xfId="0" applyNumberFormat="1" applyFont="1" applyBorder="1" applyAlignment="1">
      <alignment horizontal="center"/>
    </xf>
    <xf numFmtId="164" fontId="34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164" fontId="46" fillId="0" borderId="16" xfId="0" applyNumberFormat="1" applyFont="1" applyBorder="1" applyAlignment="1">
      <alignment horizontal="center"/>
    </xf>
    <xf numFmtId="0" fontId="45" fillId="5" borderId="0" xfId="0" applyFont="1" applyFill="1" applyAlignment="1">
      <alignment horizontal="right" vertical="center" wrapText="1"/>
    </xf>
    <xf numFmtId="0" fontId="41" fillId="5" borderId="16" xfId="0" applyFont="1" applyFill="1" applyBorder="1" applyAlignment="1">
      <alignment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34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9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164" fontId="50" fillId="5" borderId="0" xfId="0" applyNumberFormat="1" applyFont="1" applyFill="1" applyAlignment="1">
      <alignment horizontal="center" vertical="top" shrinkToFit="1"/>
    </xf>
    <xf numFmtId="164" fontId="50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1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164" fontId="44" fillId="0" borderId="16" xfId="0" applyNumberFormat="1" applyFont="1" applyBorder="1" applyAlignment="1">
      <alignment horizontal="center" vertic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164" fontId="44" fillId="5" borderId="16" xfId="0" applyNumberFormat="1" applyFont="1" applyFill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0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2" fillId="0" borderId="16" xfId="0" applyNumberFormat="1" applyFont="1" applyBorder="1" applyAlignment="1">
      <alignment horizontal="center"/>
    </xf>
    <xf numFmtId="164" fontId="61" fillId="14" borderId="16" xfId="0" applyNumberFormat="1" applyFont="1" applyFill="1" applyBorder="1" applyAlignment="1">
      <alignment horizontal="center" vertical="center"/>
    </xf>
    <xf numFmtId="164" fontId="62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60" fillId="0" borderId="22" xfId="3" applyNumberFormat="1" applyFont="1" applyBorder="1" applyAlignment="1">
      <alignment horizontal="center"/>
    </xf>
    <xf numFmtId="164" fontId="60" fillId="0" borderId="16" xfId="3" applyNumberFormat="1" applyFont="1" applyBorder="1" applyAlignment="1">
      <alignment horizontal="center"/>
    </xf>
    <xf numFmtId="164" fontId="60" fillId="12" borderId="16" xfId="3" applyNumberFormat="1" applyFont="1" applyFill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164" fontId="64" fillId="0" borderId="16" xfId="1" applyNumberFormat="1" applyFont="1" applyFill="1" applyBorder="1" applyAlignment="1">
      <alignment horizontal="center" vertical="top"/>
    </xf>
    <xf numFmtId="164" fontId="64" fillId="0" borderId="17" xfId="1" applyNumberFormat="1" applyFont="1" applyFill="1" applyBorder="1" applyAlignment="1">
      <alignment horizontal="center" vertical="top"/>
    </xf>
    <xf numFmtId="164" fontId="64" fillId="0" borderId="16" xfId="1" applyNumberFormat="1" applyFont="1" applyFill="1" applyBorder="1" applyAlignment="1">
      <alignment horizontal="center"/>
    </xf>
    <xf numFmtId="164" fontId="64" fillId="0" borderId="17" xfId="1" applyNumberFormat="1" applyFont="1" applyFill="1" applyBorder="1" applyAlignment="1">
      <alignment horizontal="center"/>
    </xf>
    <xf numFmtId="164" fontId="64" fillId="0" borderId="16" xfId="1" applyNumberFormat="1" applyFont="1" applyBorder="1" applyAlignment="1">
      <alignment horizontal="center"/>
    </xf>
    <xf numFmtId="164" fontId="64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3" fillId="0" borderId="1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4" fontId="64" fillId="0" borderId="16" xfId="0" quotePrefix="1" applyNumberFormat="1" applyFont="1" applyBorder="1" applyAlignment="1">
      <alignment horizontal="center"/>
    </xf>
    <xf numFmtId="0" fontId="64" fillId="0" borderId="16" xfId="0" quotePrefix="1" applyFont="1" applyBorder="1" applyAlignment="1">
      <alignment horizontal="center"/>
    </xf>
    <xf numFmtId="49" fontId="64" fillId="0" borderId="16" xfId="0" quotePrefix="1" applyNumberFormat="1" applyFont="1" applyBorder="1" applyAlignment="1">
      <alignment horizontal="center"/>
    </xf>
    <xf numFmtId="10" fontId="64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7" fillId="0" borderId="48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5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3" fillId="0" borderId="0" xfId="0" applyFont="1"/>
    <xf numFmtId="0" fontId="63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3" fillId="0" borderId="49" xfId="0" applyFont="1" applyBorder="1"/>
    <xf numFmtId="0" fontId="63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6" fillId="2" borderId="49" xfId="0" applyFont="1" applyFill="1" applyBorder="1" applyAlignment="1">
      <alignment horizontal="center" vertical="center" wrapText="1"/>
    </xf>
    <xf numFmtId="0" fontId="66" fillId="2" borderId="19" xfId="0" applyFont="1" applyFill="1" applyBorder="1" applyAlignment="1">
      <alignment horizontal="center" vertical="center" wrapText="1"/>
    </xf>
    <xf numFmtId="0" fontId="66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8" fillId="4" borderId="7" xfId="0" applyFont="1" applyFill="1" applyBorder="1" applyAlignment="1">
      <alignment horizontal="center"/>
    </xf>
    <xf numFmtId="0" fontId="68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9" fillId="0" borderId="49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69" fillId="0" borderId="7" xfId="0" applyFont="1" applyBorder="1" applyAlignment="1">
      <alignment horizontal="center"/>
    </xf>
    <xf numFmtId="164" fontId="70" fillId="0" borderId="16" xfId="0" applyNumberFormat="1" applyFont="1" applyBorder="1" applyAlignment="1">
      <alignment horizontal="center"/>
    </xf>
    <xf numFmtId="43" fontId="71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2" fillId="13" borderId="8" xfId="0" applyFont="1" applyFill="1" applyBorder="1" applyAlignment="1">
      <alignment horizontal="center" vertical="center" wrapText="1"/>
    </xf>
    <xf numFmtId="0" fontId="72" fillId="13" borderId="9" xfId="0" applyFont="1" applyFill="1" applyBorder="1" applyAlignment="1">
      <alignment horizontal="center" vertical="center" wrapText="1"/>
    </xf>
    <xf numFmtId="0" fontId="72" fillId="13" borderId="10" xfId="0" applyFont="1" applyFill="1" applyBorder="1" applyAlignment="1">
      <alignment horizontal="center" vertical="center" wrapText="1"/>
    </xf>
    <xf numFmtId="0" fontId="73" fillId="5" borderId="48" xfId="0" applyFont="1" applyFill="1" applyBorder="1" applyAlignment="1">
      <alignment horizontal="center" vertical="center"/>
    </xf>
    <xf numFmtId="0" fontId="73" fillId="5" borderId="26" xfId="0" applyFont="1" applyFill="1" applyBorder="1" applyAlignment="1">
      <alignment horizontal="center" vertical="center"/>
    </xf>
    <xf numFmtId="0" fontId="73" fillId="5" borderId="27" xfId="0" applyFont="1" applyFill="1" applyBorder="1" applyAlignment="1">
      <alignment horizontal="center" vertical="center"/>
    </xf>
    <xf numFmtId="0" fontId="53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4" fillId="0" borderId="0" xfId="0" applyNumberFormat="1" applyFont="1" applyAlignment="1">
      <alignment horizontal="left" vertical="top" indent="1" shrinkToFit="1"/>
    </xf>
    <xf numFmtId="0" fontId="52" fillId="0" borderId="4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5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69" fillId="0" borderId="36" xfId="0" applyFont="1" applyBorder="1" applyAlignment="1">
      <alignment horizontal="center"/>
    </xf>
    <xf numFmtId="0" fontId="69" fillId="0" borderId="57" xfId="0" applyFont="1" applyBorder="1" applyAlignment="1">
      <alignment horizontal="center"/>
    </xf>
    <xf numFmtId="43" fontId="71" fillId="0" borderId="2" xfId="1" applyFont="1" applyBorder="1" applyAlignment="1">
      <alignment horizontal="center"/>
    </xf>
    <xf numFmtId="43" fontId="71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7" xfId="0" applyFont="1" applyFill="1" applyBorder="1" applyAlignment="1">
      <alignment horizontal="center"/>
    </xf>
    <xf numFmtId="0" fontId="75" fillId="5" borderId="34" xfId="0" applyFont="1" applyFill="1" applyBorder="1" applyAlignment="1">
      <alignment horizontal="center"/>
    </xf>
    <xf numFmtId="0" fontId="75" fillId="5" borderId="35" xfId="0" applyFont="1" applyFill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52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2" fillId="14" borderId="0" xfId="0" applyFont="1" applyFill="1"/>
    <xf numFmtId="0" fontId="52" fillId="0" borderId="4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164" fontId="71" fillId="0" borderId="39" xfId="0" applyNumberFormat="1" applyFont="1" applyBorder="1" applyAlignment="1">
      <alignment horizontal="center"/>
    </xf>
    <xf numFmtId="164" fontId="71" fillId="0" borderId="31" xfId="0" applyNumberFormat="1" applyFont="1" applyBorder="1" applyAlignment="1">
      <alignment horizontal="center"/>
    </xf>
    <xf numFmtId="0" fontId="71" fillId="0" borderId="58" xfId="0" applyFont="1" applyBorder="1" applyAlignment="1">
      <alignment horizontal="center"/>
    </xf>
    <xf numFmtId="0" fontId="52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2" fillId="14" borderId="34" xfId="0" applyFont="1" applyFill="1" applyBorder="1"/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71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6" fillId="0" borderId="0" xfId="0" applyFont="1"/>
    <xf numFmtId="0" fontId="76" fillId="0" borderId="4" xfId="0" applyFont="1" applyBorder="1"/>
    <xf numFmtId="0" fontId="77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7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8" fillId="0" borderId="16" xfId="0" applyNumberFormat="1" applyFont="1" applyBorder="1" applyAlignment="1">
      <alignment horizontal="center" vertical="center" shrinkToFit="1"/>
    </xf>
    <xf numFmtId="10" fontId="78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6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49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79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9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9" fillId="5" borderId="45" xfId="0" applyFont="1" applyFill="1" applyBorder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81" fillId="5" borderId="5" xfId="0" applyNumberFormat="1" applyFont="1" applyFill="1" applyBorder="1" applyAlignment="1">
      <alignment horizontal="center" vertical="center" wrapText="1"/>
    </xf>
    <xf numFmtId="9" fontId="81" fillId="5" borderId="4" xfId="0" applyNumberFormat="1" applyFont="1" applyFill="1" applyBorder="1" applyAlignment="1">
      <alignment horizontal="center" vertical="center" wrapText="1"/>
    </xf>
    <xf numFmtId="9" fontId="81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81" fillId="5" borderId="11" xfId="0" applyNumberFormat="1" applyFont="1" applyFill="1" applyBorder="1" applyAlignment="1">
      <alignment horizontal="center" vertical="center" wrapText="1"/>
    </xf>
    <xf numFmtId="9" fontId="81" fillId="5" borderId="0" xfId="0" applyNumberFormat="1" applyFont="1" applyFill="1" applyAlignment="1">
      <alignment horizontal="center" vertical="center" wrapText="1"/>
    </xf>
    <xf numFmtId="9" fontId="81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6" fillId="5" borderId="0" xfId="0" applyFont="1" applyFill="1"/>
    <xf numFmtId="0" fontId="76" fillId="5" borderId="12" xfId="0" applyFont="1" applyFill="1" applyBorder="1"/>
    <xf numFmtId="0" fontId="82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81" fillId="5" borderId="33" xfId="0" applyNumberFormat="1" applyFont="1" applyFill="1" applyBorder="1" applyAlignment="1">
      <alignment horizontal="center" vertical="center" wrapText="1"/>
    </xf>
    <xf numFmtId="9" fontId="81" fillId="5" borderId="34" xfId="0" applyNumberFormat="1" applyFont="1" applyFill="1" applyBorder="1" applyAlignment="1">
      <alignment horizontal="center" vertical="center" wrapText="1"/>
    </xf>
    <xf numFmtId="9" fontId="81" fillId="5" borderId="35" xfId="0" applyNumberFormat="1" applyFont="1" applyFill="1" applyBorder="1" applyAlignment="1">
      <alignment horizontal="center" vertical="center" wrapText="1"/>
    </xf>
    <xf numFmtId="0" fontId="76" fillId="5" borderId="34" xfId="0" applyFont="1" applyFill="1" applyBorder="1"/>
    <xf numFmtId="0" fontId="76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4" fillId="0" borderId="0" xfId="0" applyFont="1" applyAlignment="1">
      <alignment horizontal="center" wrapText="1"/>
    </xf>
    <xf numFmtId="0" fontId="83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5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5BA7CDEC-601B-4062-AD23-3E89296C9059}"/>
    <cellStyle name="Percent" xfId="2" builtinId="5"/>
    <cellStyle name="Percent 2" xfId="5" xr:uid="{3B137B4E-A834-4979-888B-3DDF531BC8CC}"/>
    <cellStyle name="Percent 2 4" xfId="3" xr:uid="{EBEE56EA-9906-43D4-94A1-CCF72C80E399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787DDB09-1AEB-4C69-9446-3F3C8263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495CAC0-C8BF-4790-B353-0C17525F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BA2FA20-CAEF-48CB-ACE5-F2861B99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E9FC694B-F9D0-4542-BC04-A0CD1BB0D6F3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6685B9AB-536C-A570-D40E-E3DEDF81A76D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DC78415-F811-E762-B432-DF1494E1EE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6D0C0328-CD07-C06B-A288-F60999EB8AD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B63CFD47-CF58-444D-A6EC-A1088E7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AEAF-D385-40FD-92DA-D7FFAACE5FE7}">
  <sheetPr published="0" codeName="Sheet1">
    <tabColor rgb="FFFF0000"/>
    <pageSetUpPr fitToPage="1"/>
  </sheetPr>
  <dimension ref="B2:X46"/>
  <sheetViews>
    <sheetView tabSelected="1" zoomScaleNormal="100" workbookViewId="0">
      <selection activeCell="J17" sqref="J17:P2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45321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5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5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5">
        <v>-0.75</v>
      </c>
      <c r="K14" s="65">
        <v>-0.75</v>
      </c>
      <c r="L14" s="65">
        <v>-0.75</v>
      </c>
      <c r="M14" s="65">
        <v>-0.875</v>
      </c>
      <c r="N14" s="65">
        <v>-1.75</v>
      </c>
      <c r="O14" s="65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5">
        <v>0.5</v>
      </c>
      <c r="K20" s="65">
        <v>0.5</v>
      </c>
      <c r="L20" s="65">
        <v>0.5</v>
      </c>
      <c r="M20" s="65">
        <v>0.5</v>
      </c>
      <c r="N20" s="65">
        <v>0.125</v>
      </c>
      <c r="O20" s="65">
        <v>-0.625</v>
      </c>
      <c r="P20" s="65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5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5">
        <v>-0.75</v>
      </c>
      <c r="K22" s="65">
        <v>-0.75</v>
      </c>
      <c r="L22" s="65">
        <v>-0.75</v>
      </c>
      <c r="M22" s="65">
        <v>-0.875</v>
      </c>
      <c r="N22" s="65">
        <v>-1.75</v>
      </c>
      <c r="O22" s="65">
        <v>-3.125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108.75</v>
      </c>
      <c r="D30" s="103">
        <f>'Flex Supreme Pricer'!K30</f>
        <v>108.5</v>
      </c>
      <c r="E30" s="104">
        <f>'Flex Supreme Pricer'!L30</f>
        <v>108.25</v>
      </c>
      <c r="F30" s="36"/>
      <c r="G30" s="105" t="s">
        <v>48</v>
      </c>
      <c r="H30" s="106"/>
      <c r="I30" s="106"/>
      <c r="J30" s="107">
        <v>-0.25</v>
      </c>
      <c r="K30" s="107">
        <v>-0.25</v>
      </c>
      <c r="L30" s="107">
        <v>-0.25</v>
      </c>
      <c r="M30" s="107">
        <v>-0.625</v>
      </c>
      <c r="N30" s="107">
        <v>-0.875</v>
      </c>
      <c r="O30" s="107">
        <v>-1.625</v>
      </c>
      <c r="P30" s="107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107">
        <v>-1.375</v>
      </c>
      <c r="K31" s="107">
        <v>-1.5</v>
      </c>
      <c r="L31" s="107">
        <v>-1.625</v>
      </c>
      <c r="M31" s="107">
        <v>-1.75</v>
      </c>
      <c r="N31" s="107">
        <v>-1.875</v>
      </c>
      <c r="O31" s="107">
        <v>-2</v>
      </c>
      <c r="P31" s="107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107">
        <v>-0.125</v>
      </c>
      <c r="K32" s="107">
        <v>-0.25</v>
      </c>
      <c r="L32" s="107">
        <v>-0.25</v>
      </c>
      <c r="M32" s="107">
        <v>-0.375</v>
      </c>
      <c r="N32" s="107">
        <v>-0.375</v>
      </c>
      <c r="O32" s="107">
        <v>-0.375</v>
      </c>
      <c r="P32" s="107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107">
        <v>-1.25</v>
      </c>
      <c r="K33" s="107">
        <v>-1.25</v>
      </c>
      <c r="L33" s="107">
        <v>-1.375</v>
      </c>
      <c r="M33" s="107">
        <v>-1.5</v>
      </c>
      <c r="N33" s="107">
        <v>-1.625</v>
      </c>
      <c r="O33" s="107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5" t="s">
        <v>66</v>
      </c>
      <c r="H36" s="106"/>
      <c r="I36" s="106"/>
      <c r="J36" s="107">
        <v>-0.125</v>
      </c>
      <c r="K36" s="107">
        <v>-0.25</v>
      </c>
      <c r="L36" s="107">
        <v>-0.25</v>
      </c>
      <c r="M36" s="107">
        <v>-0.375</v>
      </c>
      <c r="N36" s="107">
        <v>-0.375</v>
      </c>
      <c r="O36" s="107">
        <v>-0.375</v>
      </c>
      <c r="P36" s="107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5" t="s">
        <v>69</v>
      </c>
      <c r="H37" s="106"/>
      <c r="I37" s="106"/>
      <c r="J37" s="107">
        <v>-0.5</v>
      </c>
      <c r="K37" s="107">
        <v>-0.5</v>
      </c>
      <c r="L37" s="107">
        <v>-0.5</v>
      </c>
      <c r="M37" s="107">
        <v>-0.5</v>
      </c>
      <c r="N37" s="107">
        <v>-0.5</v>
      </c>
      <c r="O37" s="107">
        <v>-0.5</v>
      </c>
      <c r="P37" s="107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5" t="s">
        <v>72</v>
      </c>
      <c r="H38" s="106"/>
      <c r="I38" s="106"/>
      <c r="J38" s="107">
        <v>-0.625</v>
      </c>
      <c r="K38" s="107">
        <v>-0.625</v>
      </c>
      <c r="L38" s="107">
        <v>-0.625</v>
      </c>
      <c r="M38" s="107">
        <v>-0.625</v>
      </c>
      <c r="N38" s="107">
        <v>-0.625</v>
      </c>
      <c r="O38" s="107">
        <v>-0.625</v>
      </c>
      <c r="P38" s="107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5" t="s">
        <v>75</v>
      </c>
      <c r="H39" s="106"/>
      <c r="I39" s="106"/>
      <c r="J39" s="107">
        <v>-0.25</v>
      </c>
      <c r="K39" s="107">
        <v>-0.25</v>
      </c>
      <c r="L39" s="107">
        <v>-0.25</v>
      </c>
      <c r="M39" s="107">
        <v>-0.25</v>
      </c>
      <c r="N39" s="107">
        <v>-0.25</v>
      </c>
      <c r="O39" s="107">
        <v>-0.25</v>
      </c>
      <c r="P39" s="107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5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F1D6-028E-44E5-99F7-BD0CBDAF503A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98.25</v>
      </c>
      <c r="C6" s="220">
        <v>98</v>
      </c>
      <c r="D6" s="221">
        <v>97.75</v>
      </c>
      <c r="F6" s="222">
        <v>0.25</v>
      </c>
      <c r="G6" s="222">
        <v>0.25</v>
      </c>
      <c r="H6" s="222">
        <v>0.25</v>
      </c>
      <c r="I6" s="222">
        <v>0</v>
      </c>
      <c r="J6" s="223">
        <f>F6+B6</f>
        <v>98.5</v>
      </c>
      <c r="K6" s="224">
        <f t="shared" ref="K6:L21" si="0">G6+C6</f>
        <v>98.25</v>
      </c>
      <c r="L6" s="225">
        <f t="shared" si="0"/>
        <v>98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98.875</v>
      </c>
      <c r="C7" s="220">
        <v>98.625</v>
      </c>
      <c r="D7" s="221">
        <v>98.375</v>
      </c>
      <c r="F7" s="222">
        <v>0.25</v>
      </c>
      <c r="G7" s="222">
        <v>0.25</v>
      </c>
      <c r="H7" s="222">
        <v>0.25</v>
      </c>
      <c r="I7" s="222">
        <v>0</v>
      </c>
      <c r="J7" s="223">
        <f t="shared" ref="J7:L30" si="1">F7+B7</f>
        <v>99.125</v>
      </c>
      <c r="K7" s="224">
        <f t="shared" si="0"/>
        <v>98.875</v>
      </c>
      <c r="L7" s="225">
        <f t="shared" si="0"/>
        <v>98.625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99.5</v>
      </c>
      <c r="C8" s="220">
        <v>99.25</v>
      </c>
      <c r="D8" s="221">
        <v>99</v>
      </c>
      <c r="F8" s="222">
        <v>0.25</v>
      </c>
      <c r="G8" s="222">
        <v>0.25</v>
      </c>
      <c r="H8" s="222">
        <v>0.25</v>
      </c>
      <c r="I8" s="222">
        <v>0</v>
      </c>
      <c r="J8" s="223">
        <f t="shared" si="1"/>
        <v>99.75</v>
      </c>
      <c r="K8" s="224">
        <f t="shared" si="0"/>
        <v>99.5</v>
      </c>
      <c r="L8" s="225">
        <f t="shared" si="0"/>
        <v>99.25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100.125</v>
      </c>
      <c r="C9" s="220">
        <v>99.875</v>
      </c>
      <c r="D9" s="221">
        <v>99.625</v>
      </c>
      <c r="F9" s="222">
        <v>0.25</v>
      </c>
      <c r="G9" s="222">
        <v>0.25</v>
      </c>
      <c r="H9" s="222">
        <v>0.25</v>
      </c>
      <c r="I9" s="222">
        <v>0</v>
      </c>
      <c r="J9" s="223">
        <f t="shared" si="1"/>
        <v>100.375</v>
      </c>
      <c r="K9" s="224">
        <f t="shared" si="0"/>
        <v>100.125</v>
      </c>
      <c r="L9" s="225">
        <f t="shared" si="0"/>
        <v>99.875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100.625</v>
      </c>
      <c r="C10" s="220">
        <v>100.375</v>
      </c>
      <c r="D10" s="221">
        <v>100.125</v>
      </c>
      <c r="F10" s="222">
        <v>0.25</v>
      </c>
      <c r="G10" s="222">
        <v>0.25</v>
      </c>
      <c r="H10" s="222">
        <v>0.25</v>
      </c>
      <c r="I10" s="222">
        <v>0</v>
      </c>
      <c r="J10" s="223">
        <f t="shared" si="1"/>
        <v>100.875</v>
      </c>
      <c r="K10" s="224">
        <f t="shared" si="0"/>
        <v>100.625</v>
      </c>
      <c r="L10" s="225">
        <f t="shared" si="0"/>
        <v>100.375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101.125</v>
      </c>
      <c r="C11" s="220">
        <v>100.875</v>
      </c>
      <c r="D11" s="221">
        <v>100.625</v>
      </c>
      <c r="F11" s="222">
        <v>0.25</v>
      </c>
      <c r="G11" s="222">
        <v>0.25</v>
      </c>
      <c r="H11" s="222">
        <v>0.25</v>
      </c>
      <c r="I11" s="222">
        <v>0</v>
      </c>
      <c r="J11" s="223">
        <f t="shared" si="1"/>
        <v>101.375</v>
      </c>
      <c r="K11" s="224">
        <f t="shared" si="0"/>
        <v>101.125</v>
      </c>
      <c r="L11" s="225">
        <f t="shared" si="0"/>
        <v>100.875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101.625</v>
      </c>
      <c r="C12" s="220">
        <v>101.375</v>
      </c>
      <c r="D12" s="221">
        <v>101.125</v>
      </c>
      <c r="F12" s="222">
        <v>0.25</v>
      </c>
      <c r="G12" s="222">
        <v>0.25</v>
      </c>
      <c r="H12" s="222">
        <v>0.25</v>
      </c>
      <c r="I12" s="222">
        <v>0</v>
      </c>
      <c r="J12" s="223">
        <f t="shared" si="1"/>
        <v>101.875</v>
      </c>
      <c r="K12" s="224">
        <f t="shared" si="0"/>
        <v>101.625</v>
      </c>
      <c r="L12" s="225">
        <f t="shared" si="0"/>
        <v>101.375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102.125</v>
      </c>
      <c r="C13" s="220">
        <v>101.875</v>
      </c>
      <c r="D13" s="221">
        <v>101.625</v>
      </c>
      <c r="F13" s="222">
        <v>0.25</v>
      </c>
      <c r="G13" s="222">
        <v>0.25</v>
      </c>
      <c r="H13" s="222">
        <v>0.25</v>
      </c>
      <c r="I13" s="222">
        <v>0</v>
      </c>
      <c r="J13" s="223">
        <f t="shared" si="1"/>
        <v>102.375</v>
      </c>
      <c r="K13" s="224">
        <f t="shared" si="0"/>
        <v>102.125</v>
      </c>
      <c r="L13" s="225">
        <f t="shared" si="0"/>
        <v>101.875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102.5</v>
      </c>
      <c r="C14" s="220">
        <v>102.25</v>
      </c>
      <c r="D14" s="221">
        <v>102</v>
      </c>
      <c r="F14" s="222">
        <v>0.25</v>
      </c>
      <c r="G14" s="222">
        <v>0.25</v>
      </c>
      <c r="H14" s="222">
        <v>0.25</v>
      </c>
      <c r="I14" s="222">
        <v>0</v>
      </c>
      <c r="J14" s="223">
        <f t="shared" si="1"/>
        <v>102.75</v>
      </c>
      <c r="K14" s="224">
        <f t="shared" si="0"/>
        <v>102.5</v>
      </c>
      <c r="L14" s="225">
        <f t="shared" si="0"/>
        <v>102.25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102.875</v>
      </c>
      <c r="C15" s="220">
        <v>102.625</v>
      </c>
      <c r="D15" s="221">
        <v>102.375</v>
      </c>
      <c r="F15" s="222">
        <v>0.25</v>
      </c>
      <c r="G15" s="222">
        <v>0.25</v>
      </c>
      <c r="H15" s="222">
        <v>0.25</v>
      </c>
      <c r="I15" s="222">
        <v>0</v>
      </c>
      <c r="J15" s="223">
        <f t="shared" si="1"/>
        <v>103.125</v>
      </c>
      <c r="K15" s="224">
        <f t="shared" si="0"/>
        <v>102.875</v>
      </c>
      <c r="L15" s="225">
        <f t="shared" si="0"/>
        <v>102.625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103.25</v>
      </c>
      <c r="C16" s="220">
        <v>103</v>
      </c>
      <c r="D16" s="221">
        <v>102.75</v>
      </c>
      <c r="F16" s="222">
        <v>0.25</v>
      </c>
      <c r="G16" s="222">
        <v>0.25</v>
      </c>
      <c r="H16" s="222">
        <v>0.25</v>
      </c>
      <c r="I16" s="222">
        <v>0</v>
      </c>
      <c r="J16" s="223">
        <f t="shared" si="1"/>
        <v>103.5</v>
      </c>
      <c r="K16" s="224">
        <f t="shared" si="0"/>
        <v>103.25</v>
      </c>
      <c r="L16" s="225">
        <f t="shared" si="0"/>
        <v>103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103.625</v>
      </c>
      <c r="C17" s="220">
        <v>103.375</v>
      </c>
      <c r="D17" s="221">
        <v>103.125</v>
      </c>
      <c r="F17" s="222">
        <v>0.25</v>
      </c>
      <c r="G17" s="222">
        <v>0.25</v>
      </c>
      <c r="H17" s="222">
        <v>0.25</v>
      </c>
      <c r="I17" s="222">
        <v>0</v>
      </c>
      <c r="J17" s="223">
        <f t="shared" si="1"/>
        <v>103.875</v>
      </c>
      <c r="K17" s="224">
        <f t="shared" si="0"/>
        <v>103.625</v>
      </c>
      <c r="L17" s="225">
        <f t="shared" si="0"/>
        <v>103.375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104</v>
      </c>
      <c r="C18" s="220">
        <v>103.75</v>
      </c>
      <c r="D18" s="221">
        <v>103.5</v>
      </c>
      <c r="F18" s="222">
        <v>0.25</v>
      </c>
      <c r="G18" s="222">
        <v>0.25</v>
      </c>
      <c r="H18" s="222">
        <v>0.25</v>
      </c>
      <c r="I18" s="222">
        <v>0</v>
      </c>
      <c r="J18" s="223">
        <f t="shared" si="1"/>
        <v>104.25</v>
      </c>
      <c r="K18" s="224">
        <f t="shared" si="0"/>
        <v>104</v>
      </c>
      <c r="L18" s="225">
        <f t="shared" si="0"/>
        <v>103.75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104.375</v>
      </c>
      <c r="C19" s="220">
        <v>104.125</v>
      </c>
      <c r="D19" s="221">
        <v>103.875</v>
      </c>
      <c r="F19" s="222">
        <v>0.25</v>
      </c>
      <c r="G19" s="222">
        <v>0.25</v>
      </c>
      <c r="H19" s="222">
        <v>0.25</v>
      </c>
      <c r="I19" s="222">
        <v>0</v>
      </c>
      <c r="J19" s="223">
        <f t="shared" si="1"/>
        <v>104.625</v>
      </c>
      <c r="K19" s="224">
        <f t="shared" si="0"/>
        <v>104.375</v>
      </c>
      <c r="L19" s="225">
        <f t="shared" si="0"/>
        <v>104.125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104.75</v>
      </c>
      <c r="C20" s="220">
        <v>104.5</v>
      </c>
      <c r="D20" s="221">
        <v>104.25</v>
      </c>
      <c r="F20" s="222">
        <v>0.25</v>
      </c>
      <c r="G20" s="222">
        <v>0.25</v>
      </c>
      <c r="H20" s="222">
        <v>0.25</v>
      </c>
      <c r="I20" s="222">
        <v>0</v>
      </c>
      <c r="J20" s="223">
        <f t="shared" si="1"/>
        <v>105</v>
      </c>
      <c r="K20" s="224">
        <f t="shared" si="0"/>
        <v>104.75</v>
      </c>
      <c r="L20" s="225">
        <f t="shared" si="0"/>
        <v>104.5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105.125</v>
      </c>
      <c r="C21" s="220">
        <v>104.875</v>
      </c>
      <c r="D21" s="221">
        <v>104.625</v>
      </c>
      <c r="F21" s="222">
        <v>0.25</v>
      </c>
      <c r="G21" s="222">
        <v>0.25</v>
      </c>
      <c r="H21" s="222">
        <v>0.25</v>
      </c>
      <c r="I21" s="222">
        <v>0</v>
      </c>
      <c r="J21" s="223">
        <f t="shared" si="1"/>
        <v>105.375</v>
      </c>
      <c r="K21" s="224">
        <f t="shared" si="0"/>
        <v>105.125</v>
      </c>
      <c r="L21" s="225">
        <f t="shared" si="0"/>
        <v>104.875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105.5</v>
      </c>
      <c r="C22" s="220">
        <v>105.25</v>
      </c>
      <c r="D22" s="221">
        <v>105</v>
      </c>
      <c r="F22" s="222">
        <v>0.25</v>
      </c>
      <c r="G22" s="222">
        <v>0.25</v>
      </c>
      <c r="H22" s="222">
        <v>0.25</v>
      </c>
      <c r="I22" s="222">
        <v>0</v>
      </c>
      <c r="J22" s="223">
        <f t="shared" si="1"/>
        <v>105.75</v>
      </c>
      <c r="K22" s="224">
        <f t="shared" si="1"/>
        <v>105.5</v>
      </c>
      <c r="L22" s="225">
        <f t="shared" si="1"/>
        <v>105.25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105.875</v>
      </c>
      <c r="C23" s="220">
        <v>105.625</v>
      </c>
      <c r="D23" s="221">
        <v>105.375</v>
      </c>
      <c r="F23" s="222">
        <v>0.25</v>
      </c>
      <c r="G23" s="222">
        <v>0.25</v>
      </c>
      <c r="H23" s="222">
        <v>0.25</v>
      </c>
      <c r="I23" s="222">
        <v>0</v>
      </c>
      <c r="J23" s="223">
        <f t="shared" si="1"/>
        <v>106.125</v>
      </c>
      <c r="K23" s="224">
        <f t="shared" si="1"/>
        <v>105.875</v>
      </c>
      <c r="L23" s="225">
        <f t="shared" si="1"/>
        <v>105.625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106.25</v>
      </c>
      <c r="C24" s="220">
        <v>106</v>
      </c>
      <c r="D24" s="221">
        <v>105.75</v>
      </c>
      <c r="F24" s="222">
        <v>0.25</v>
      </c>
      <c r="G24" s="222">
        <v>0.25</v>
      </c>
      <c r="H24" s="222">
        <v>0.25</v>
      </c>
      <c r="I24" s="222">
        <v>0</v>
      </c>
      <c r="J24" s="223">
        <f t="shared" si="1"/>
        <v>106.5</v>
      </c>
      <c r="K24" s="224">
        <f t="shared" si="1"/>
        <v>106.25</v>
      </c>
      <c r="L24" s="225">
        <f t="shared" si="1"/>
        <v>106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106.625</v>
      </c>
      <c r="C25" s="220">
        <v>106.375</v>
      </c>
      <c r="D25" s="221">
        <v>106.125</v>
      </c>
      <c r="F25" s="222">
        <v>0.25</v>
      </c>
      <c r="G25" s="222">
        <v>0.25</v>
      </c>
      <c r="H25" s="222">
        <v>0.25</v>
      </c>
      <c r="I25" s="222">
        <v>0</v>
      </c>
      <c r="J25" s="223">
        <f t="shared" si="1"/>
        <v>106.875</v>
      </c>
      <c r="K25" s="224">
        <f t="shared" si="1"/>
        <v>106.625</v>
      </c>
      <c r="L25" s="225">
        <f t="shared" si="1"/>
        <v>106.375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107</v>
      </c>
      <c r="C26" s="220">
        <v>106.75</v>
      </c>
      <c r="D26" s="221">
        <v>106.5</v>
      </c>
      <c r="F26" s="222">
        <v>0.25</v>
      </c>
      <c r="G26" s="222">
        <v>0.25</v>
      </c>
      <c r="H26" s="222">
        <v>0.25</v>
      </c>
      <c r="I26" s="222">
        <v>0</v>
      </c>
      <c r="J26" s="223">
        <f t="shared" si="1"/>
        <v>107.25</v>
      </c>
      <c r="K26" s="224">
        <f t="shared" si="1"/>
        <v>107</v>
      </c>
      <c r="L26" s="225">
        <f t="shared" si="1"/>
        <v>106.75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107.375</v>
      </c>
      <c r="C27" s="220">
        <v>107.125</v>
      </c>
      <c r="D27" s="221">
        <v>106.875</v>
      </c>
      <c r="F27" s="222">
        <v>0.25</v>
      </c>
      <c r="G27" s="222">
        <v>0.25</v>
      </c>
      <c r="H27" s="222">
        <v>0.25</v>
      </c>
      <c r="I27" s="222">
        <v>0</v>
      </c>
      <c r="J27" s="223">
        <f t="shared" si="1"/>
        <v>107.625</v>
      </c>
      <c r="K27" s="224">
        <f t="shared" si="1"/>
        <v>107.375</v>
      </c>
      <c r="L27" s="225">
        <f t="shared" si="1"/>
        <v>107.125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107.75</v>
      </c>
      <c r="C28" s="220">
        <v>107.5</v>
      </c>
      <c r="D28" s="221">
        <v>107.25</v>
      </c>
      <c r="F28" s="222">
        <v>0.25</v>
      </c>
      <c r="G28" s="222">
        <v>0.25</v>
      </c>
      <c r="H28" s="222">
        <v>0.25</v>
      </c>
      <c r="I28" s="222">
        <v>0</v>
      </c>
      <c r="J28" s="223">
        <f t="shared" si="1"/>
        <v>108</v>
      </c>
      <c r="K28" s="224">
        <f t="shared" si="1"/>
        <v>107.75</v>
      </c>
      <c r="L28" s="225">
        <f t="shared" si="1"/>
        <v>107.5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108.125</v>
      </c>
      <c r="C29" s="220">
        <v>107.875</v>
      </c>
      <c r="D29" s="221">
        <v>107.625</v>
      </c>
      <c r="F29" s="222">
        <v>0.25</v>
      </c>
      <c r="G29" s="222">
        <v>0.25</v>
      </c>
      <c r="H29" s="222">
        <v>0.25</v>
      </c>
      <c r="I29" s="222">
        <v>0</v>
      </c>
      <c r="J29" s="223">
        <f t="shared" si="1"/>
        <v>108.375</v>
      </c>
      <c r="K29" s="224">
        <f t="shared" si="1"/>
        <v>108.125</v>
      </c>
      <c r="L29" s="225">
        <f t="shared" si="1"/>
        <v>107.875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108.5</v>
      </c>
      <c r="C30" s="230">
        <v>108.25</v>
      </c>
      <c r="D30" s="231">
        <v>108</v>
      </c>
      <c r="E30" s="232"/>
      <c r="F30" s="222">
        <v>0.25</v>
      </c>
      <c r="G30" s="222">
        <v>0.25</v>
      </c>
      <c r="H30" s="222">
        <v>0.25</v>
      </c>
      <c r="I30" s="222">
        <v>0</v>
      </c>
      <c r="J30" s="233">
        <f t="shared" si="1"/>
        <v>108.75</v>
      </c>
      <c r="K30" s="234">
        <f t="shared" si="1"/>
        <v>108.5</v>
      </c>
      <c r="L30" s="235">
        <f t="shared" si="1"/>
        <v>108.25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9792-4754-43C2-A760-BE2301888DF6}">
  <sheetPr published="0" codeName="Sheet3">
    <tabColor rgb="FF00B0F0"/>
    <pageSetUpPr fitToPage="1"/>
  </sheetPr>
  <dimension ref="B1:AE63"/>
  <sheetViews>
    <sheetView topLeftCell="A6" zoomScaleNormal="100" workbookViewId="0">
      <selection activeCell="J17" sqref="J17:P22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>
        <f>Control!$B$1</f>
        <v>45321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98.135000000000005</v>
      </c>
      <c r="D7" s="274">
        <f>'Flex Select Prime Pricer'!I6</f>
        <v>98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78">
        <v>-1.875</v>
      </c>
      <c r="O7" s="278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98.76</v>
      </c>
      <c r="D8" s="274">
        <f>'Flex Select Prime Pricer'!I7</f>
        <v>98.625</v>
      </c>
      <c r="E8" s="275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7">
        <v>-2.375</v>
      </c>
      <c r="O8" s="288">
        <v>-4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99.385000000000005</v>
      </c>
      <c r="D9" s="274">
        <f>'Flex Select Prime Pricer'!I8</f>
        <v>99.25</v>
      </c>
      <c r="E9" s="275"/>
      <c r="F9" s="285"/>
      <c r="G9" s="286" t="s">
        <v>24</v>
      </c>
      <c r="H9" s="291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7">
        <v>-2.375</v>
      </c>
      <c r="O9" s="292" t="s">
        <v>18</v>
      </c>
      <c r="P9" s="281"/>
      <c r="Q9" s="293" t="s">
        <v>106</v>
      </c>
      <c r="R9" s="293"/>
      <c r="S9" s="293"/>
      <c r="T9" s="293"/>
      <c r="U9" s="293"/>
      <c r="V9" s="293"/>
      <c r="W9" s="293"/>
      <c r="X9" s="294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100.01</v>
      </c>
      <c r="D10" s="274">
        <f>'Flex Select Prime Pricer'!I9</f>
        <v>99.875</v>
      </c>
      <c r="E10" s="275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7">
        <v>-3.25</v>
      </c>
      <c r="O10" s="292" t="s">
        <v>18</v>
      </c>
      <c r="P10" s="281"/>
      <c r="Q10" s="295" t="s">
        <v>107</v>
      </c>
      <c r="R10" s="295"/>
      <c r="S10" s="295"/>
      <c r="T10" s="295"/>
      <c r="U10" s="295"/>
      <c r="V10" s="295"/>
      <c r="W10" s="295"/>
      <c r="X10" s="296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100.63500000000001</v>
      </c>
      <c r="D11" s="274">
        <f>'Flex Select Prime Pricer'!I10</f>
        <v>100.5</v>
      </c>
      <c r="E11" s="275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2" t="s">
        <v>18</v>
      </c>
      <c r="O11" s="292" t="s">
        <v>18</v>
      </c>
      <c r="P11" s="281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101.13500000000001</v>
      </c>
      <c r="D12" s="274">
        <f>'Flex Select Prime Pricer'!I11</f>
        <v>101</v>
      </c>
      <c r="E12" s="275"/>
      <c r="F12" s="285"/>
      <c r="G12" s="286" t="s">
        <v>30</v>
      </c>
      <c r="H12" s="298">
        <v>-0.75</v>
      </c>
      <c r="I12" s="298">
        <v>-1</v>
      </c>
      <c r="J12" s="298">
        <v>-1.375</v>
      </c>
      <c r="K12" s="298">
        <v>-1.875</v>
      </c>
      <c r="L12" s="298">
        <v>-2.75</v>
      </c>
      <c r="M12" s="298">
        <v>-3.5</v>
      </c>
      <c r="N12" s="292" t="s">
        <v>18</v>
      </c>
      <c r="O12" s="292" t="s">
        <v>18</v>
      </c>
      <c r="P12" s="281"/>
      <c r="Q12" s="295" t="s">
        <v>108</v>
      </c>
      <c r="R12" s="295"/>
      <c r="S12" s="295"/>
      <c r="T12" s="295"/>
      <c r="U12" s="295"/>
      <c r="V12" s="295"/>
      <c r="W12" s="295"/>
      <c r="X12" s="296"/>
      <c r="Y12" s="299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101.51</v>
      </c>
      <c r="D13" s="274">
        <f>'Flex Select Prime Pricer'!I12</f>
        <v>101.375</v>
      </c>
      <c r="E13" s="275"/>
      <c r="F13" s="285"/>
      <c r="G13" s="286" t="s">
        <v>109</v>
      </c>
      <c r="H13" s="298">
        <v>-1.375</v>
      </c>
      <c r="I13" s="298">
        <v>-1.375</v>
      </c>
      <c r="J13" s="298">
        <v>-1.5</v>
      </c>
      <c r="K13" s="298">
        <v>-2.25</v>
      </c>
      <c r="L13" s="298">
        <v>-2.875</v>
      </c>
      <c r="M13" s="292" t="s">
        <v>18</v>
      </c>
      <c r="N13" s="292" t="s">
        <v>18</v>
      </c>
      <c r="O13" s="292" t="s">
        <v>18</v>
      </c>
      <c r="P13" s="281"/>
      <c r="Q13" s="295" t="s">
        <v>110</v>
      </c>
      <c r="R13" s="295"/>
      <c r="S13" s="295"/>
      <c r="T13" s="295"/>
      <c r="U13" s="295"/>
      <c r="V13" s="295"/>
      <c r="W13" s="295"/>
      <c r="X13" s="296"/>
      <c r="Y13" s="299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101.88500000000001</v>
      </c>
      <c r="D14" s="274">
        <f>'Flex Select Prime Pricer'!I13</f>
        <v>101.75</v>
      </c>
      <c r="E14" s="275"/>
      <c r="F14" s="300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288">
        <v>-0.25</v>
      </c>
      <c r="L14" s="287">
        <v>-0.375</v>
      </c>
      <c r="M14" s="287">
        <v>-0.75</v>
      </c>
      <c r="N14" s="287">
        <v>-2</v>
      </c>
      <c r="O14" s="287">
        <v>-3.625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9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102.13500000000001</v>
      </c>
      <c r="D15" s="274">
        <f>'Flex Select Prime Pricer'!I14</f>
        <v>102</v>
      </c>
      <c r="E15" s="275"/>
      <c r="F15" s="300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7">
        <v>-2.625</v>
      </c>
      <c r="O15" s="287">
        <v>-4.375</v>
      </c>
      <c r="P15" s="281"/>
      <c r="Q15" s="301" t="s">
        <v>25</v>
      </c>
      <c r="R15" s="301"/>
      <c r="S15" s="301"/>
      <c r="T15" s="301"/>
      <c r="U15" s="301"/>
      <c r="V15" s="301"/>
      <c r="W15" s="301"/>
      <c r="X15" s="302"/>
      <c r="Y15" s="299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102.38500000000001</v>
      </c>
      <c r="D16" s="274">
        <f>'Flex Select Prime Pricer'!I15</f>
        <v>102.25</v>
      </c>
      <c r="E16" s="275"/>
      <c r="F16" s="300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7">
        <v>-2.625</v>
      </c>
      <c r="O16" s="292" t="s">
        <v>18</v>
      </c>
      <c r="P16" s="281"/>
      <c r="Q16" s="295" t="s">
        <v>27</v>
      </c>
      <c r="R16" s="295"/>
      <c r="S16" s="295"/>
      <c r="T16" s="303">
        <v>6.25E-2</v>
      </c>
      <c r="U16" s="303"/>
      <c r="V16" s="303"/>
      <c r="W16" s="303"/>
      <c r="X16" s="304"/>
      <c r="Y16" s="299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102.63500000000001</v>
      </c>
      <c r="D17" s="274">
        <f>'Flex Select Prime Pricer'!I16</f>
        <v>102.5</v>
      </c>
      <c r="E17" s="275"/>
      <c r="F17" s="300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7">
        <v>-3.5</v>
      </c>
      <c r="O17" s="292" t="s">
        <v>18</v>
      </c>
      <c r="P17" s="281"/>
      <c r="Q17" s="295" t="s">
        <v>29</v>
      </c>
      <c r="R17" s="295"/>
      <c r="S17" s="295"/>
      <c r="T17" s="303">
        <v>0</v>
      </c>
      <c r="U17" s="303"/>
      <c r="V17" s="303"/>
      <c r="W17" s="303"/>
      <c r="X17" s="304"/>
      <c r="Y17" s="297"/>
    </row>
    <row r="18" spans="2:25" x14ac:dyDescent="0.25">
      <c r="B18" s="273">
        <f>'Flex Select Prime Pricer'!A17-0.001</f>
        <v>7.8739999999999997</v>
      </c>
      <c r="C18" s="274">
        <f>'Flex Select Prime Pricer'!H17</f>
        <v>102.88500000000001</v>
      </c>
      <c r="D18" s="274">
        <f>'Flex Select Prime Pricer'!I17</f>
        <v>102.75</v>
      </c>
      <c r="E18" s="275"/>
      <c r="F18" s="300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2" t="s">
        <v>18</v>
      </c>
      <c r="O18" s="292" t="s">
        <v>18</v>
      </c>
      <c r="P18" s="281"/>
      <c r="Q18" s="295" t="s">
        <v>31</v>
      </c>
      <c r="R18" s="295"/>
      <c r="S18" s="295"/>
      <c r="T18" s="303">
        <v>-0.375</v>
      </c>
      <c r="U18" s="303"/>
      <c r="V18" s="303"/>
      <c r="W18" s="303"/>
      <c r="X18" s="304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103.13500000000001</v>
      </c>
      <c r="D19" s="274">
        <f>'Flex Select Prime Pricer'!I18</f>
        <v>103</v>
      </c>
      <c r="E19" s="275"/>
      <c r="F19" s="300"/>
      <c r="G19" s="286" t="s">
        <v>30</v>
      </c>
      <c r="H19" s="298">
        <v>-0.75</v>
      </c>
      <c r="I19" s="298">
        <v>-1</v>
      </c>
      <c r="J19" s="298">
        <v>-1.375</v>
      </c>
      <c r="K19" s="298">
        <v>-1.875</v>
      </c>
      <c r="L19" s="298">
        <v>-2.75</v>
      </c>
      <c r="M19" s="298">
        <v>-3.75</v>
      </c>
      <c r="N19" s="292" t="s">
        <v>18</v>
      </c>
      <c r="O19" s="292" t="s">
        <v>18</v>
      </c>
      <c r="P19" s="281"/>
      <c r="Q19" s="305" t="s">
        <v>33</v>
      </c>
      <c r="R19" s="305"/>
      <c r="S19" s="305"/>
      <c r="T19" s="305"/>
      <c r="U19" s="305"/>
      <c r="V19" s="305"/>
      <c r="W19" s="305"/>
      <c r="X19" s="306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103.38500000000001</v>
      </c>
      <c r="D20" s="274">
        <f>'Flex Select Prime Pricer'!I19</f>
        <v>103.25</v>
      </c>
      <c r="E20" s="275"/>
      <c r="F20" s="300"/>
      <c r="G20" s="286" t="s">
        <v>109</v>
      </c>
      <c r="H20" s="298">
        <v>-1.25</v>
      </c>
      <c r="I20" s="298">
        <v>-1.25</v>
      </c>
      <c r="J20" s="298">
        <v>-1.5</v>
      </c>
      <c r="K20" s="298">
        <v>-2.375</v>
      </c>
      <c r="L20" s="298">
        <v>-3.5</v>
      </c>
      <c r="M20" s="307" t="s">
        <v>18</v>
      </c>
      <c r="N20" s="292" t="s">
        <v>18</v>
      </c>
      <c r="O20" s="292" t="s">
        <v>18</v>
      </c>
      <c r="P20" s="281"/>
      <c r="Q20" s="295" t="s">
        <v>34</v>
      </c>
      <c r="R20" s="295"/>
      <c r="S20" s="295"/>
      <c r="T20" s="303">
        <v>-0.25</v>
      </c>
      <c r="U20" s="303"/>
      <c r="V20" s="303"/>
      <c r="W20" s="303"/>
      <c r="X20" s="304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103.63500000000001</v>
      </c>
      <c r="D21" s="274">
        <f>'Flex Select Prime Pricer'!I20</f>
        <v>103.5</v>
      </c>
      <c r="E21" s="275"/>
      <c r="F21" s="308" t="s">
        <v>112</v>
      </c>
      <c r="G21" s="309"/>
      <c r="H21" s="309"/>
      <c r="I21" s="309"/>
      <c r="J21" s="309"/>
      <c r="K21" s="281"/>
      <c r="L21" s="281"/>
      <c r="M21" s="281"/>
      <c r="N21" s="281"/>
      <c r="O21" s="281"/>
      <c r="P21" s="281"/>
      <c r="Q21" s="295" t="s">
        <v>27</v>
      </c>
      <c r="R21" s="295"/>
      <c r="S21" s="295"/>
      <c r="T21" s="303">
        <v>-0.375</v>
      </c>
      <c r="U21" s="303"/>
      <c r="V21" s="303"/>
      <c r="W21" s="303"/>
      <c r="X21" s="304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103.88500000000001</v>
      </c>
      <c r="D22" s="274">
        <f>'Flex Select Prime Pricer'!I21</f>
        <v>103.75</v>
      </c>
      <c r="E22" s="275"/>
      <c r="F22" s="310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5" t="s">
        <v>35</v>
      </c>
      <c r="R22" s="295"/>
      <c r="S22" s="295"/>
      <c r="T22" s="311">
        <v>-0.25</v>
      </c>
      <c r="U22" s="311"/>
      <c r="V22" s="311"/>
      <c r="W22" s="311"/>
      <c r="X22" s="312"/>
    </row>
    <row r="23" spans="2:25" x14ac:dyDescent="0.25">
      <c r="B23" s="273">
        <f>'Flex Select Prime Pricer'!A22-0.001</f>
        <v>8.4990000000000006</v>
      </c>
      <c r="C23" s="274">
        <f>'Flex Select Prime Pricer'!H22</f>
        <v>104.13500000000001</v>
      </c>
      <c r="D23" s="274">
        <f>'Flex Select Prime Pricer'!I22</f>
        <v>104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3" t="s">
        <v>114</v>
      </c>
      <c r="R23" s="313"/>
      <c r="S23" s="313"/>
      <c r="T23" s="313"/>
      <c r="U23" s="313"/>
      <c r="V23" s="313"/>
      <c r="W23" s="313"/>
      <c r="X23" s="314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104.38500000000001</v>
      </c>
      <c r="D24" s="274">
        <f>'Flex Select Prime Pricer'!I23</f>
        <v>104.25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5" t="s">
        <v>116</v>
      </c>
      <c r="R24" s="315"/>
      <c r="S24" s="315"/>
      <c r="T24" s="315"/>
      <c r="U24" s="315"/>
      <c r="V24" s="315"/>
      <c r="W24" s="315"/>
      <c r="X24" s="316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104.63500000000001</v>
      </c>
      <c r="D25" s="274">
        <f>'Flex Select Prime Pricer'!I24</f>
        <v>104.5</v>
      </c>
      <c r="E25" s="275"/>
      <c r="F25" s="317" t="s">
        <v>117</v>
      </c>
      <c r="G25" s="318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9">
        <v>-0.125</v>
      </c>
      <c r="N25" s="319">
        <v>-0.375</v>
      </c>
      <c r="O25" s="319">
        <v>-0.5</v>
      </c>
      <c r="P25" s="281"/>
      <c r="Q25" s="320" t="s">
        <v>119</v>
      </c>
      <c r="R25" s="320"/>
      <c r="S25" s="320"/>
      <c r="T25" s="320"/>
      <c r="U25" s="320"/>
      <c r="V25" s="320"/>
      <c r="W25" s="320"/>
      <c r="X25" s="321"/>
    </row>
    <row r="26" spans="2:25" x14ac:dyDescent="0.25">
      <c r="B26" s="273">
        <f>'Flex Select Prime Pricer'!A25-0.001</f>
        <v>8.8740000000000006</v>
      </c>
      <c r="C26" s="274">
        <f>'Flex Select Prime Pricer'!H25</f>
        <v>104.88500000000001</v>
      </c>
      <c r="D26" s="274">
        <f>'Flex Select Prime Pricer'!I25</f>
        <v>104.75</v>
      </c>
      <c r="E26" s="275"/>
      <c r="F26" s="317"/>
      <c r="G26" s="322" t="s">
        <v>120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3" t="s">
        <v>18</v>
      </c>
      <c r="O26" s="323" t="s">
        <v>18</v>
      </c>
      <c r="P26" s="281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25">
      <c r="B27" s="273">
        <f>'Flex Select Prime Pricer'!A26-0.001</f>
        <v>8.9990000000000006</v>
      </c>
      <c r="C27" s="274">
        <f>'Flex Select Prime Pricer'!H26</f>
        <v>105.07250000000001</v>
      </c>
      <c r="D27" s="274">
        <f>'Flex Select Prime Pricer'!I26</f>
        <v>104.9375</v>
      </c>
      <c r="E27" s="275"/>
      <c r="F27" s="317"/>
      <c r="G27" s="322" t="s">
        <v>122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3" t="s">
        <v>18</v>
      </c>
      <c r="O27" s="326" t="s">
        <v>18</v>
      </c>
      <c r="P27" s="281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25">
      <c r="B28" s="273">
        <f>'Flex Select Prime Pricer'!A27-0.001</f>
        <v>9.1240000000000006</v>
      </c>
      <c r="C28" s="274">
        <f>'Flex Select Prime Pricer'!H27</f>
        <v>105.26</v>
      </c>
      <c r="D28" s="274">
        <f>'Flex Select Prime Pricer'!I27</f>
        <v>105.125</v>
      </c>
      <c r="E28" s="275"/>
      <c r="F28" s="317"/>
      <c r="G28" s="322" t="s">
        <v>123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3" t="s">
        <v>18</v>
      </c>
      <c r="O28" s="326" t="s">
        <v>18</v>
      </c>
      <c r="P28" s="281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105.44750000000001</v>
      </c>
      <c r="D29" s="274">
        <f>'Flex Select Prime Pricer'!I28</f>
        <v>105.3125</v>
      </c>
      <c r="E29" s="275"/>
      <c r="F29" s="317" t="s">
        <v>124</v>
      </c>
      <c r="G29" s="322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6" t="s">
        <v>18</v>
      </c>
      <c r="P29" s="281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105.60375000000001</v>
      </c>
      <c r="D30" s="274">
        <f>'Flex Select Prime Pricer'!I29</f>
        <v>105.46875</v>
      </c>
      <c r="E30" s="275"/>
      <c r="F30" s="317"/>
      <c r="G30" s="322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105.76</v>
      </c>
      <c r="D31" s="274">
        <f>'Flex Select Prime Pricer'!I30</f>
        <v>105.625</v>
      </c>
      <c r="E31" s="275"/>
      <c r="F31" s="317"/>
      <c r="G31" s="322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25">
      <c r="B32" s="273">
        <f>'Flex Select Prime Pricer'!A31-0.001</f>
        <v>9.6240000000000006</v>
      </c>
      <c r="C32" s="274">
        <f>'Flex Select Prime Pricer'!H31</f>
        <v>105.91625000000001</v>
      </c>
      <c r="D32" s="274">
        <f>'Flex Select Prime Pricer'!I31</f>
        <v>105.78125</v>
      </c>
      <c r="E32" s="275"/>
      <c r="F32" s="317"/>
      <c r="G32" s="322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106.07250000000001</v>
      </c>
      <c r="D33" s="274">
        <f>'Flex Select Prime Pricer'!I32</f>
        <v>105.9375</v>
      </c>
      <c r="E33" s="275"/>
      <c r="F33" s="317"/>
      <c r="G33" s="322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25">
      <c r="B34" s="273">
        <f>'Flex Select Prime Pricer'!A33-0.001</f>
        <v>9.8740000000000006</v>
      </c>
      <c r="C34" s="274">
        <f>'Flex Select Prime Pricer'!H33</f>
        <v>106.22875000000001</v>
      </c>
      <c r="D34" s="274">
        <f>'Flex Select Prime Pricer'!I33</f>
        <v>106.09375</v>
      </c>
      <c r="E34" s="275"/>
      <c r="F34" s="317"/>
      <c r="G34" s="322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1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25">
      <c r="B35" s="273">
        <f>'Flex Select Prime Pricer'!A34-0.001</f>
        <v>9.9990000000000006</v>
      </c>
      <c r="C35" s="274">
        <f>'Flex Select Prime Pricer'!H34</f>
        <v>106.38500000000001</v>
      </c>
      <c r="D35" s="274">
        <f>'Flex Select Prime Pricer'!I34</f>
        <v>106.25</v>
      </c>
      <c r="E35" s="281"/>
      <c r="F35" s="317"/>
      <c r="G35" s="322" t="s">
        <v>133</v>
      </c>
      <c r="H35" s="274">
        <v>0</v>
      </c>
      <c r="I35" s="274">
        <v>0</v>
      </c>
      <c r="J35" s="274">
        <v>0</v>
      </c>
      <c r="K35" s="274">
        <v>0</v>
      </c>
      <c r="L35" s="288">
        <v>-0.25</v>
      </c>
      <c r="M35" s="288">
        <v>-0.75</v>
      </c>
      <c r="N35" s="274">
        <v>-1</v>
      </c>
      <c r="O35" s="326" t="s">
        <v>18</v>
      </c>
      <c r="P35" s="281"/>
      <c r="Q35" s="315" t="s">
        <v>67</v>
      </c>
      <c r="R35" s="315"/>
      <c r="S35" s="315"/>
      <c r="T35" s="315"/>
      <c r="U35" s="315"/>
      <c r="V35" s="315"/>
      <c r="W35" s="315"/>
      <c r="X35" s="316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106.54125000000001</v>
      </c>
      <c r="D36" s="274">
        <f>'Flex Select Prime Pricer'!I35</f>
        <v>106.40625</v>
      </c>
      <c r="E36" s="281"/>
      <c r="F36" s="317"/>
      <c r="G36" s="322" t="s">
        <v>134</v>
      </c>
      <c r="H36" s="288">
        <v>-0.125</v>
      </c>
      <c r="I36" s="288">
        <v>-0.25</v>
      </c>
      <c r="J36" s="288">
        <v>-0.25</v>
      </c>
      <c r="K36" s="288">
        <v>-0.375</v>
      </c>
      <c r="L36" s="288">
        <v>-0.5</v>
      </c>
      <c r="M36" s="274">
        <v>-0.875</v>
      </c>
      <c r="N36" s="323" t="s">
        <v>18</v>
      </c>
      <c r="O36" s="326" t="s">
        <v>18</v>
      </c>
      <c r="P36" s="281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106.69750000000001</v>
      </c>
      <c r="D37" s="274">
        <f>'Flex Select Prime Pricer'!I36</f>
        <v>106.5625</v>
      </c>
      <c r="E37" s="281"/>
      <c r="F37" s="317"/>
      <c r="G37" s="322" t="s">
        <v>136</v>
      </c>
      <c r="H37" s="288">
        <v>-1.25</v>
      </c>
      <c r="I37" s="288">
        <v>-1.25</v>
      </c>
      <c r="J37" s="288">
        <v>-1.375</v>
      </c>
      <c r="K37" s="288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1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106.85375000000001</v>
      </c>
      <c r="D38" s="274">
        <f>'Flex Select Prime Pricer'!I37</f>
        <v>106.71875</v>
      </c>
      <c r="E38" s="281"/>
      <c r="F38" s="337" t="s">
        <v>137</v>
      </c>
      <c r="G38" s="322" t="s">
        <v>138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8"/>
      <c r="R38" s="339"/>
      <c r="S38" s="339"/>
      <c r="T38" s="339"/>
      <c r="U38" s="339"/>
      <c r="V38" s="339"/>
      <c r="W38" s="339"/>
      <c r="X38" s="340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107.01</v>
      </c>
      <c r="D39" s="274">
        <f>'Flex Select Prime Pricer'!I38</f>
        <v>106.875</v>
      </c>
      <c r="E39" s="281"/>
      <c r="F39" s="337"/>
      <c r="G39" s="322" t="s">
        <v>139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8"/>
      <c r="R39" s="339"/>
      <c r="S39" s="339"/>
      <c r="T39" s="339"/>
      <c r="U39" s="339"/>
      <c r="V39" s="339"/>
      <c r="W39" s="339"/>
      <c r="X39" s="340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107.16625000000001</v>
      </c>
      <c r="D40" s="274">
        <f>'Flex Select Prime Pricer'!I39</f>
        <v>107.03125</v>
      </c>
      <c r="E40" s="281"/>
      <c r="F40" s="337"/>
      <c r="G40" s="322" t="s">
        <v>140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107.32250000000001</v>
      </c>
      <c r="D41" s="274">
        <f>'Flex Select Prime Pricer'!I40</f>
        <v>107.1875</v>
      </c>
      <c r="E41" s="281"/>
      <c r="F41" s="344" t="s">
        <v>141</v>
      </c>
      <c r="G41" s="322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1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25">
      <c r="B42" s="273">
        <f>'Flex Select Prime Pricer'!A41-0.001</f>
        <v>10.874000000000001</v>
      </c>
      <c r="C42" s="274">
        <f>'Flex Select Prime Pricer'!H41</f>
        <v>107.47875000000001</v>
      </c>
      <c r="D42" s="274">
        <f>'Flex Select Prime Pricer'!I41</f>
        <v>107.34375</v>
      </c>
      <c r="E42" s="281"/>
      <c r="F42" s="346"/>
      <c r="G42" s="322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9">
        <v>-0.625</v>
      </c>
      <c r="O42" s="274">
        <v>-1</v>
      </c>
      <c r="P42" s="281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25">
      <c r="B43" s="273">
        <f>'Flex Select Prime Pricer'!A42-0.001</f>
        <v>10.999000000000001</v>
      </c>
      <c r="C43" s="274">
        <f>'Flex Select Prime Pricer'!H42</f>
        <v>107.63500000000001</v>
      </c>
      <c r="D43" s="274">
        <f>'Flex Select Prime Pricer'!I42</f>
        <v>107.5</v>
      </c>
      <c r="E43" s="281"/>
      <c r="F43" s="346"/>
      <c r="G43" s="322" t="s">
        <v>146</v>
      </c>
      <c r="H43" s="345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6" t="s">
        <v>18</v>
      </c>
      <c r="O43" s="326" t="s">
        <v>18</v>
      </c>
      <c r="P43" s="281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25">
      <c r="B44" s="273">
        <f>'Flex Select Prime Pricer'!A43-0.001</f>
        <v>11.124000000000001</v>
      </c>
      <c r="C44" s="274">
        <f>'Flex Select Prime Pricer'!H43</f>
        <v>107.79125000000001</v>
      </c>
      <c r="D44" s="274">
        <f>'Flex Select Prime Pricer'!I43</f>
        <v>107.65625</v>
      </c>
      <c r="E44" s="281"/>
      <c r="F44" s="346"/>
      <c r="G44" s="322" t="s">
        <v>148</v>
      </c>
      <c r="H44" s="345">
        <v>-0.125</v>
      </c>
      <c r="I44" s="345">
        <v>-0.125</v>
      </c>
      <c r="J44" s="345">
        <v>-0.125</v>
      </c>
      <c r="K44" s="274">
        <v>-0.25</v>
      </c>
      <c r="L44" s="274">
        <v>-0.25</v>
      </c>
      <c r="M44" s="274">
        <v>-0.5</v>
      </c>
      <c r="N44" s="319">
        <v>-0.625</v>
      </c>
      <c r="O44" s="326" t="s">
        <v>18</v>
      </c>
      <c r="P44" s="281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25">
      <c r="B45" s="347">
        <f>'Flex Select Prime Pricer'!A44-0.001</f>
        <v>11.249000000000001</v>
      </c>
      <c r="C45" s="348">
        <f>'Flex Select Prime Pricer'!H44</f>
        <v>107.94750000000001</v>
      </c>
      <c r="D45" s="348">
        <f>'Flex Select Prime Pricer'!I44</f>
        <v>107.8125</v>
      </c>
      <c r="E45" s="281"/>
      <c r="F45" s="346"/>
      <c r="G45" s="322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6" t="s">
        <v>18</v>
      </c>
      <c r="P45" s="281"/>
      <c r="Q45" s="264" t="s">
        <v>150</v>
      </c>
      <c r="R45" s="264"/>
      <c r="S45" s="264"/>
      <c r="T45" s="264"/>
      <c r="U45" s="264"/>
      <c r="V45" s="264"/>
      <c r="W45" s="264"/>
      <c r="X45" s="349"/>
    </row>
    <row r="46" spans="2:24" ht="18" customHeight="1" x14ac:dyDescent="0.3">
      <c r="B46" s="350" t="s">
        <v>151</v>
      </c>
      <c r="C46" s="351"/>
      <c r="D46" s="352">
        <v>102</v>
      </c>
      <c r="E46" s="353">
        <v>98</v>
      </c>
      <c r="F46" s="346"/>
      <c r="G46" s="322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-0.375</v>
      </c>
      <c r="N46" s="274">
        <v>-1</v>
      </c>
      <c r="O46" s="326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4">
        <v>0.9</v>
      </c>
    </row>
    <row r="47" spans="2:24" ht="18.600000000000001" customHeight="1" x14ac:dyDescent="0.25">
      <c r="B47" s="355"/>
      <c r="C47" s="356" t="s">
        <v>153</v>
      </c>
      <c r="D47" s="357" t="s">
        <v>154</v>
      </c>
      <c r="E47" s="357" t="s">
        <v>155</v>
      </c>
      <c r="F47" s="346"/>
      <c r="G47" s="322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6" t="s">
        <v>18</v>
      </c>
      <c r="P47" s="281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149999999999999" customHeight="1" x14ac:dyDescent="0.25">
      <c r="B48" s="361" t="s">
        <v>158</v>
      </c>
      <c r="C48" s="362" t="s">
        <v>159</v>
      </c>
      <c r="D48" s="363">
        <v>-1.75</v>
      </c>
      <c r="E48" s="287">
        <v>100.5</v>
      </c>
      <c r="F48" s="346"/>
      <c r="G48" s="322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6" t="s">
        <v>18</v>
      </c>
      <c r="P48" s="281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25">
      <c r="B49" s="361"/>
      <c r="C49" s="362">
        <v>12</v>
      </c>
      <c r="D49" s="363">
        <v>-1.25</v>
      </c>
      <c r="E49" s="287">
        <v>101.5</v>
      </c>
      <c r="F49" s="346"/>
      <c r="G49" s="322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6" t="s">
        <v>18</v>
      </c>
      <c r="P49" s="281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899999999999999" customHeight="1" x14ac:dyDescent="0.25">
      <c r="B50" s="361"/>
      <c r="C50" s="362">
        <v>24</v>
      </c>
      <c r="D50" s="363">
        <v>-0.5</v>
      </c>
      <c r="E50" s="287">
        <v>102</v>
      </c>
      <c r="F50" s="346"/>
      <c r="G50" s="322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6" t="s">
        <v>18</v>
      </c>
      <c r="N50" s="326" t="s">
        <v>18</v>
      </c>
      <c r="O50" s="326" t="s">
        <v>18</v>
      </c>
      <c r="P50" s="281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25">
      <c r="B51" s="361"/>
      <c r="C51" s="362">
        <v>36</v>
      </c>
      <c r="D51" s="363">
        <v>0</v>
      </c>
      <c r="E51" s="287">
        <v>103</v>
      </c>
      <c r="F51" s="346"/>
      <c r="G51" s="322" t="s">
        <v>166</v>
      </c>
      <c r="H51" s="274">
        <v>-2.25</v>
      </c>
      <c r="I51" s="274">
        <v>-2.25</v>
      </c>
      <c r="J51" s="274">
        <v>-2.5</v>
      </c>
      <c r="K51" s="274">
        <v>-2.75</v>
      </c>
      <c r="L51" s="274">
        <v>-3</v>
      </c>
      <c r="M51" s="326" t="s">
        <v>18</v>
      </c>
      <c r="N51" s="326" t="s">
        <v>18</v>
      </c>
      <c r="O51" s="326" t="s">
        <v>18</v>
      </c>
      <c r="P51" s="281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1"/>
      <c r="C52" s="362">
        <v>48</v>
      </c>
      <c r="D52" s="363">
        <v>0.25</v>
      </c>
      <c r="E52" s="287">
        <v>103</v>
      </c>
      <c r="F52" s="346"/>
      <c r="G52" s="322" t="s">
        <v>168</v>
      </c>
      <c r="H52" s="274">
        <v>-2.5</v>
      </c>
      <c r="I52" s="274">
        <v>-2.5</v>
      </c>
      <c r="J52" s="274">
        <v>-2.75</v>
      </c>
      <c r="K52" s="274">
        <v>-3</v>
      </c>
      <c r="L52" s="274">
        <v>-3.25</v>
      </c>
      <c r="M52" s="326" t="s">
        <v>18</v>
      </c>
      <c r="N52" s="326" t="s">
        <v>18</v>
      </c>
      <c r="O52" s="326" t="s">
        <v>18</v>
      </c>
      <c r="P52" s="281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1"/>
      <c r="C53" s="362">
        <v>60</v>
      </c>
      <c r="D53" s="363">
        <v>0.5</v>
      </c>
      <c r="E53" s="287">
        <v>103</v>
      </c>
      <c r="F53" s="346"/>
      <c r="G53" s="322" t="s">
        <v>170</v>
      </c>
      <c r="H53" s="274">
        <v>-2.375</v>
      </c>
      <c r="I53" s="274">
        <v>-2.375</v>
      </c>
      <c r="J53" s="274">
        <v>-2.375</v>
      </c>
      <c r="K53" s="274">
        <v>-2.5</v>
      </c>
      <c r="L53" s="274">
        <v>-2.75</v>
      </c>
      <c r="M53" s="274">
        <v>-3</v>
      </c>
      <c r="N53" s="326" t="s">
        <v>18</v>
      </c>
      <c r="O53" s="326" t="s">
        <v>18</v>
      </c>
      <c r="P53" s="281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1"/>
      <c r="C54" s="362" t="s">
        <v>172</v>
      </c>
      <c r="D54" s="363">
        <v>-1</v>
      </c>
      <c r="E54" s="287">
        <v>103</v>
      </c>
      <c r="F54" s="346"/>
      <c r="G54" s="322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26" t="s">
        <v>18</v>
      </c>
      <c r="O54" s="326" t="s">
        <v>18</v>
      </c>
      <c r="P54" s="281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0" t="s">
        <v>175</v>
      </c>
      <c r="C55" s="371"/>
      <c r="D55" s="371"/>
      <c r="E55" s="268" t="s">
        <v>176</v>
      </c>
      <c r="F55" s="346"/>
      <c r="G55" s="322" t="s">
        <v>177</v>
      </c>
      <c r="H55" s="319">
        <v>-0.5</v>
      </c>
      <c r="I55" s="319">
        <v>-0.5</v>
      </c>
      <c r="J55" s="319">
        <v>-0.5</v>
      </c>
      <c r="K55" s="319">
        <v>-0.5</v>
      </c>
      <c r="L55" s="274">
        <v>-0.625</v>
      </c>
      <c r="M55" s="274">
        <v>-0.75</v>
      </c>
      <c r="N55" s="372">
        <v>-0.75</v>
      </c>
      <c r="O55" s="326" t="s">
        <v>18</v>
      </c>
      <c r="P55" s="281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62">
        <f>'Flex Select Prime Pricer'!$B$3</f>
        <v>5.34</v>
      </c>
      <c r="F56" s="346"/>
      <c r="G56" s="322" t="s">
        <v>182</v>
      </c>
      <c r="H56" s="376">
        <v>-1</v>
      </c>
      <c r="I56" s="376">
        <v>-1</v>
      </c>
      <c r="J56" s="376">
        <v>-1</v>
      </c>
      <c r="K56" s="376">
        <v>-1</v>
      </c>
      <c r="L56" s="372">
        <v>-1.125</v>
      </c>
      <c r="M56" s="372">
        <v>-1.25</v>
      </c>
      <c r="N56" s="372">
        <v>-1.25</v>
      </c>
      <c r="O56" s="326" t="s">
        <v>18</v>
      </c>
      <c r="P56" s="281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6"/>
      <c r="G57" s="380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2"/>
      <c r="D59" s="252"/>
      <c r="E59" s="393"/>
      <c r="F59" s="394" t="s">
        <v>187</v>
      </c>
      <c r="G59" s="395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6" t="s">
        <v>18</v>
      </c>
      <c r="O59" s="326" t="s">
        <v>18</v>
      </c>
      <c r="P59" s="281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1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49A4-4120-45FC-9B98-785566E20107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>
        <v>98.135000000000005</v>
      </c>
      <c r="C6" s="221">
        <v>98</v>
      </c>
      <c r="E6" s="413"/>
      <c r="F6" s="413"/>
      <c r="H6" s="223">
        <f t="shared" ref="H6:I21" si="0">E6+B6</f>
        <v>98.135000000000005</v>
      </c>
      <c r="I6" s="224">
        <f t="shared" si="0"/>
        <v>98</v>
      </c>
      <c r="J6" s="225">
        <f>I6-H6</f>
        <v>-0.13500000000000512</v>
      </c>
      <c r="L6" s="226"/>
      <c r="M6" s="414"/>
    </row>
    <row r="7" spans="1:19" ht="15.75" x14ac:dyDescent="0.25">
      <c r="A7" s="412">
        <v>6.625</v>
      </c>
      <c r="B7" s="219">
        <v>98.76</v>
      </c>
      <c r="C7" s="221">
        <v>98.625</v>
      </c>
      <c r="E7" s="413"/>
      <c r="F7" s="413"/>
      <c r="H7" s="223">
        <f t="shared" si="0"/>
        <v>98.76</v>
      </c>
      <c r="I7" s="224">
        <f t="shared" si="0"/>
        <v>98.625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2">
        <v>6.75</v>
      </c>
      <c r="B8" s="219">
        <v>99.385000000000005</v>
      </c>
      <c r="C8" s="221">
        <v>99.25</v>
      </c>
      <c r="E8" s="413"/>
      <c r="F8" s="413"/>
      <c r="H8" s="223">
        <f t="shared" si="0"/>
        <v>99.385000000000005</v>
      </c>
      <c r="I8" s="224">
        <f t="shared" si="0"/>
        <v>99.25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2">
        <v>6.875</v>
      </c>
      <c r="B9" s="219">
        <v>100.01</v>
      </c>
      <c r="C9" s="221">
        <v>99.875</v>
      </c>
      <c r="E9" s="413"/>
      <c r="F9" s="413"/>
      <c r="H9" s="223">
        <f t="shared" si="0"/>
        <v>100.01</v>
      </c>
      <c r="I9" s="224">
        <f t="shared" si="0"/>
        <v>99.875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2">
        <v>7</v>
      </c>
      <c r="B10" s="219">
        <v>100.63500000000001</v>
      </c>
      <c r="C10" s="221">
        <v>100.5</v>
      </c>
      <c r="E10" s="413"/>
      <c r="F10" s="413"/>
      <c r="H10" s="223">
        <f t="shared" si="0"/>
        <v>100.63500000000001</v>
      </c>
      <c r="I10" s="224">
        <f t="shared" si="0"/>
        <v>100.5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2">
        <v>7.125</v>
      </c>
      <c r="B11" s="219">
        <v>101.13500000000001</v>
      </c>
      <c r="C11" s="221">
        <v>101</v>
      </c>
      <c r="E11" s="413"/>
      <c r="F11" s="413"/>
      <c r="H11" s="223">
        <f t="shared" si="0"/>
        <v>101.13500000000001</v>
      </c>
      <c r="I11" s="224">
        <f t="shared" si="0"/>
        <v>101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2">
        <v>7.25</v>
      </c>
      <c r="B12" s="219">
        <v>101.51</v>
      </c>
      <c r="C12" s="221">
        <v>101.375</v>
      </c>
      <c r="E12" s="413"/>
      <c r="F12" s="413"/>
      <c r="H12" s="223">
        <f t="shared" si="0"/>
        <v>101.51</v>
      </c>
      <c r="I12" s="224">
        <f t="shared" si="0"/>
        <v>101.375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2">
        <v>7.375</v>
      </c>
      <c r="B13" s="219">
        <v>101.88500000000001</v>
      </c>
      <c r="C13" s="221">
        <v>101.75</v>
      </c>
      <c r="E13" s="413"/>
      <c r="F13" s="413"/>
      <c r="H13" s="223">
        <f t="shared" si="0"/>
        <v>101.88500000000001</v>
      </c>
      <c r="I13" s="224">
        <f t="shared" si="0"/>
        <v>101.75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2">
        <v>7.5</v>
      </c>
      <c r="B14" s="219">
        <v>102.13500000000001</v>
      </c>
      <c r="C14" s="221">
        <v>102</v>
      </c>
      <c r="E14" s="413"/>
      <c r="F14" s="413"/>
      <c r="H14" s="223">
        <f t="shared" si="0"/>
        <v>102.13500000000001</v>
      </c>
      <c r="I14" s="224">
        <f t="shared" si="0"/>
        <v>102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2">
        <v>7.625</v>
      </c>
      <c r="B15" s="219">
        <v>102.38500000000001</v>
      </c>
      <c r="C15" s="221">
        <v>102.25</v>
      </c>
      <c r="E15" s="413"/>
      <c r="F15" s="413"/>
      <c r="H15" s="223">
        <f t="shared" si="0"/>
        <v>102.38500000000001</v>
      </c>
      <c r="I15" s="224">
        <f t="shared" si="0"/>
        <v>102.25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2">
        <v>7.75</v>
      </c>
      <c r="B16" s="219">
        <v>102.63500000000001</v>
      </c>
      <c r="C16" s="221">
        <v>102.5</v>
      </c>
      <c r="E16" s="413"/>
      <c r="F16" s="413"/>
      <c r="H16" s="223">
        <f t="shared" si="0"/>
        <v>102.63500000000001</v>
      </c>
      <c r="I16" s="224">
        <f t="shared" si="0"/>
        <v>102.5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2">
        <v>7.875</v>
      </c>
      <c r="B17" s="219">
        <v>102.88500000000001</v>
      </c>
      <c r="C17" s="221">
        <v>102.75</v>
      </c>
      <c r="E17" s="413"/>
      <c r="F17" s="413"/>
      <c r="H17" s="223">
        <f t="shared" si="0"/>
        <v>102.88500000000001</v>
      </c>
      <c r="I17" s="224">
        <f t="shared" si="0"/>
        <v>102.75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2">
        <v>8</v>
      </c>
      <c r="B18" s="219">
        <v>103.13500000000001</v>
      </c>
      <c r="C18" s="221">
        <v>103</v>
      </c>
      <c r="E18" s="413"/>
      <c r="F18" s="413"/>
      <c r="H18" s="223">
        <f t="shared" si="0"/>
        <v>103.13500000000001</v>
      </c>
      <c r="I18" s="224">
        <f t="shared" si="0"/>
        <v>103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2">
        <v>8.125</v>
      </c>
      <c r="B19" s="219">
        <v>103.38500000000001</v>
      </c>
      <c r="C19" s="221">
        <v>103.25</v>
      </c>
      <c r="E19" s="413"/>
      <c r="F19" s="413"/>
      <c r="H19" s="223">
        <f t="shared" si="0"/>
        <v>103.38500000000001</v>
      </c>
      <c r="I19" s="224">
        <f t="shared" si="0"/>
        <v>103.25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2">
        <v>8.25</v>
      </c>
      <c r="B20" s="219">
        <v>103.63500000000001</v>
      </c>
      <c r="C20" s="221">
        <v>103.5</v>
      </c>
      <c r="E20" s="413"/>
      <c r="F20" s="413"/>
      <c r="H20" s="223">
        <f t="shared" si="0"/>
        <v>103.63500000000001</v>
      </c>
      <c r="I20" s="224">
        <f t="shared" si="0"/>
        <v>103.5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2">
        <v>8.375</v>
      </c>
      <c r="B21" s="219">
        <v>103.88500000000001</v>
      </c>
      <c r="C21" s="221">
        <v>103.75</v>
      </c>
      <c r="E21" s="413"/>
      <c r="F21" s="413"/>
      <c r="H21" s="223">
        <f t="shared" si="0"/>
        <v>103.88500000000001</v>
      </c>
      <c r="I21" s="224">
        <f t="shared" si="0"/>
        <v>103.75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2">
        <v>8.5</v>
      </c>
      <c r="B22" s="219">
        <v>104.13500000000001</v>
      </c>
      <c r="C22" s="221">
        <v>104</v>
      </c>
      <c r="E22" s="413"/>
      <c r="F22" s="413"/>
      <c r="H22" s="223">
        <f t="shared" ref="H22:I59" si="3">E22+B22</f>
        <v>104.13500000000001</v>
      </c>
      <c r="I22" s="224">
        <f t="shared" si="3"/>
        <v>104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2">
        <v>8.625</v>
      </c>
      <c r="B23" s="219">
        <v>104.38500000000001</v>
      </c>
      <c r="C23" s="221">
        <v>104.25</v>
      </c>
      <c r="E23" s="413"/>
      <c r="F23" s="413"/>
      <c r="H23" s="223">
        <f t="shared" si="3"/>
        <v>104.38500000000001</v>
      </c>
      <c r="I23" s="224">
        <f t="shared" si="3"/>
        <v>104.25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2">
        <v>8.75</v>
      </c>
      <c r="B24" s="219">
        <v>104.63500000000001</v>
      </c>
      <c r="C24" s="221">
        <v>104.5</v>
      </c>
      <c r="E24" s="413"/>
      <c r="F24" s="413"/>
      <c r="H24" s="223">
        <f t="shared" si="3"/>
        <v>104.63500000000001</v>
      </c>
      <c r="I24" s="224">
        <f t="shared" si="3"/>
        <v>104.5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2">
        <v>8.875</v>
      </c>
      <c r="B25" s="219">
        <v>104.88500000000001</v>
      </c>
      <c r="C25" s="221">
        <v>104.75</v>
      </c>
      <c r="E25" s="413"/>
      <c r="F25" s="413"/>
      <c r="H25" s="223">
        <f t="shared" si="3"/>
        <v>104.88500000000001</v>
      </c>
      <c r="I25" s="224">
        <f t="shared" si="3"/>
        <v>104.75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2">
        <v>9</v>
      </c>
      <c r="B26" s="219">
        <v>105.07250000000001</v>
      </c>
      <c r="C26" s="221">
        <v>104.9375</v>
      </c>
      <c r="E26" s="413"/>
      <c r="F26" s="413"/>
      <c r="H26" s="223">
        <f t="shared" si="3"/>
        <v>105.07250000000001</v>
      </c>
      <c r="I26" s="224">
        <f t="shared" si="3"/>
        <v>104.9375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2">
        <v>9.125</v>
      </c>
      <c r="B27" s="219">
        <v>105.26</v>
      </c>
      <c r="C27" s="221">
        <v>105.125</v>
      </c>
      <c r="E27" s="413"/>
      <c r="F27" s="413"/>
      <c r="H27" s="223">
        <f t="shared" si="3"/>
        <v>105.26</v>
      </c>
      <c r="I27" s="224">
        <f t="shared" si="3"/>
        <v>105.125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2">
        <v>9.25</v>
      </c>
      <c r="B28" s="219">
        <v>105.44750000000001</v>
      </c>
      <c r="C28" s="221">
        <v>105.3125</v>
      </c>
      <c r="E28" s="413"/>
      <c r="F28" s="413"/>
      <c r="H28" s="223">
        <f t="shared" si="3"/>
        <v>105.44750000000001</v>
      </c>
      <c r="I28" s="224">
        <f t="shared" si="3"/>
        <v>105.3125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2">
        <v>9.375</v>
      </c>
      <c r="B29" s="219">
        <v>105.60375000000001</v>
      </c>
      <c r="C29" s="221">
        <v>105.46875</v>
      </c>
      <c r="E29" s="413"/>
      <c r="F29" s="413"/>
      <c r="H29" s="223">
        <f t="shared" si="3"/>
        <v>105.60375000000001</v>
      </c>
      <c r="I29" s="224">
        <f t="shared" si="3"/>
        <v>105.46875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2">
        <v>9.5</v>
      </c>
      <c r="B30" s="219">
        <v>105.76</v>
      </c>
      <c r="C30" s="221">
        <v>105.625</v>
      </c>
      <c r="E30" s="413"/>
      <c r="F30" s="413"/>
      <c r="H30" s="223">
        <f t="shared" si="3"/>
        <v>105.76</v>
      </c>
      <c r="I30" s="224">
        <f t="shared" si="3"/>
        <v>105.625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2">
        <v>9.625</v>
      </c>
      <c r="B31" s="219">
        <v>105.91625000000001</v>
      </c>
      <c r="C31" s="221">
        <v>105.78125</v>
      </c>
      <c r="E31" s="413"/>
      <c r="F31" s="413"/>
      <c r="H31" s="223">
        <f t="shared" si="3"/>
        <v>105.91625000000001</v>
      </c>
      <c r="I31" s="224">
        <f t="shared" si="3"/>
        <v>105.78125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2">
        <v>9.75</v>
      </c>
      <c r="B32" s="219">
        <v>106.07250000000001</v>
      </c>
      <c r="C32" s="221">
        <v>105.9375</v>
      </c>
      <c r="E32" s="413"/>
      <c r="F32" s="413"/>
      <c r="H32" s="223">
        <f t="shared" si="3"/>
        <v>106.07250000000001</v>
      </c>
      <c r="I32" s="224">
        <f t="shared" si="3"/>
        <v>105.9375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2">
        <v>9.875</v>
      </c>
      <c r="B33" s="219">
        <v>106.22875000000001</v>
      </c>
      <c r="C33" s="221">
        <v>106.09375</v>
      </c>
      <c r="E33" s="413"/>
      <c r="F33" s="413"/>
      <c r="H33" s="223">
        <f t="shared" si="3"/>
        <v>106.22875000000001</v>
      </c>
      <c r="I33" s="224">
        <f t="shared" si="3"/>
        <v>106.09375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2">
        <v>10</v>
      </c>
      <c r="B34" s="219">
        <v>106.38500000000001</v>
      </c>
      <c r="C34" s="221">
        <v>106.25</v>
      </c>
      <c r="E34" s="413"/>
      <c r="F34" s="413"/>
      <c r="H34" s="223">
        <f t="shared" si="3"/>
        <v>106.38500000000001</v>
      </c>
      <c r="I34" s="224">
        <f t="shared" si="3"/>
        <v>106.25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2">
        <v>10.125</v>
      </c>
      <c r="B35" s="219">
        <v>106.54125000000001</v>
      </c>
      <c r="C35" s="221">
        <v>106.40625</v>
      </c>
      <c r="E35" s="413"/>
      <c r="F35" s="413"/>
      <c r="H35" s="223">
        <f t="shared" si="3"/>
        <v>106.54125000000001</v>
      </c>
      <c r="I35" s="224">
        <f t="shared" si="3"/>
        <v>106.40625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2">
        <v>10.25</v>
      </c>
      <c r="B36" s="219">
        <v>106.69750000000001</v>
      </c>
      <c r="C36" s="221">
        <v>106.5625</v>
      </c>
      <c r="E36" s="413"/>
      <c r="F36" s="413"/>
      <c r="H36" s="223">
        <f t="shared" si="3"/>
        <v>106.69750000000001</v>
      </c>
      <c r="I36" s="224">
        <f t="shared" si="3"/>
        <v>106.5625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2">
        <v>10.375</v>
      </c>
      <c r="B37" s="219">
        <v>106.85375000000001</v>
      </c>
      <c r="C37" s="221">
        <v>106.71875</v>
      </c>
      <c r="E37" s="413"/>
      <c r="F37" s="413"/>
      <c r="H37" s="223">
        <f t="shared" si="3"/>
        <v>106.85375000000001</v>
      </c>
      <c r="I37" s="224">
        <f t="shared" si="3"/>
        <v>106.71875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2">
        <v>10.5</v>
      </c>
      <c r="B38" s="219">
        <v>107.01</v>
      </c>
      <c r="C38" s="221">
        <v>106.875</v>
      </c>
      <c r="E38" s="413"/>
      <c r="F38" s="413"/>
      <c r="H38" s="223">
        <f t="shared" si="3"/>
        <v>107.01</v>
      </c>
      <c r="I38" s="224">
        <f t="shared" si="3"/>
        <v>106.875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2">
        <v>10.625</v>
      </c>
      <c r="B39" s="219">
        <v>107.16625000000001</v>
      </c>
      <c r="C39" s="221">
        <v>107.03125</v>
      </c>
      <c r="E39" s="413"/>
      <c r="F39" s="413"/>
      <c r="H39" s="223">
        <f t="shared" si="3"/>
        <v>107.16625000000001</v>
      </c>
      <c r="I39" s="224">
        <f t="shared" si="3"/>
        <v>107.03125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2">
        <v>10.75</v>
      </c>
      <c r="B40" s="219">
        <v>107.32250000000001</v>
      </c>
      <c r="C40" s="221">
        <v>107.1875</v>
      </c>
      <c r="E40" s="413"/>
      <c r="F40" s="413"/>
      <c r="H40" s="223">
        <f t="shared" si="3"/>
        <v>107.32250000000001</v>
      </c>
      <c r="I40" s="224">
        <f t="shared" si="3"/>
        <v>107.1875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2">
        <v>10.875</v>
      </c>
      <c r="B41" s="219">
        <v>107.47875000000001</v>
      </c>
      <c r="C41" s="221">
        <v>107.34375</v>
      </c>
      <c r="E41" s="413"/>
      <c r="F41" s="413"/>
      <c r="H41" s="223">
        <f t="shared" si="3"/>
        <v>107.47875000000001</v>
      </c>
      <c r="I41" s="224">
        <f t="shared" si="3"/>
        <v>107.34375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2">
        <v>11</v>
      </c>
      <c r="B42" s="219">
        <v>107.63500000000001</v>
      </c>
      <c r="C42" s="221">
        <v>107.5</v>
      </c>
      <c r="E42" s="413"/>
      <c r="F42" s="413"/>
      <c r="H42" s="223">
        <f t="shared" si="3"/>
        <v>107.63500000000001</v>
      </c>
      <c r="I42" s="224">
        <f t="shared" si="3"/>
        <v>107.5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2">
        <v>11.125</v>
      </c>
      <c r="B43" s="219">
        <v>107.79125000000001</v>
      </c>
      <c r="C43" s="221">
        <v>107.65625</v>
      </c>
      <c r="E43" s="413"/>
      <c r="F43" s="413"/>
      <c r="H43" s="223">
        <f t="shared" si="3"/>
        <v>107.79125000000001</v>
      </c>
      <c r="I43" s="224">
        <f t="shared" si="3"/>
        <v>107.65625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5">
        <v>11.25</v>
      </c>
      <c r="B44" s="229">
        <v>107.94750000000001</v>
      </c>
      <c r="C44" s="231">
        <v>107.8125</v>
      </c>
      <c r="E44" s="413"/>
      <c r="F44" s="413"/>
      <c r="H44" s="223">
        <f t="shared" si="3"/>
        <v>107.94750000000001</v>
      </c>
      <c r="I44" s="224">
        <f t="shared" si="3"/>
        <v>107.8125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FA6F-D5D9-49EE-B443-481B7683729E}">
  <sheetPr published="0" codeName="Sheet5">
    <tabColor rgb="FF0070C0"/>
    <pageSetUpPr fitToPage="1"/>
  </sheetPr>
  <dimension ref="B1:Y57"/>
  <sheetViews>
    <sheetView zoomScaleNormal="100" workbookViewId="0">
      <selection activeCell="J17" sqref="J17:P22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45321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97.813299999999998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98.438299999999998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99.063299999999998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99.688299999999998</v>
      </c>
      <c r="E10" s="460"/>
      <c r="F10" s="453"/>
      <c r="G10" s="454"/>
      <c r="H10" s="462" t="s">
        <v>201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100.3133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65">
        <v>-1.625</v>
      </c>
      <c r="N11" s="465">
        <v>-2.5</v>
      </c>
      <c r="O11" s="465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100.8133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65">
        <v>-2.25</v>
      </c>
      <c r="N12" s="465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101.1883</v>
      </c>
      <c r="E13" s="460"/>
      <c r="F13" s="453"/>
      <c r="G13" s="454"/>
      <c r="H13" s="455" t="s">
        <v>109</v>
      </c>
      <c r="I13" s="456"/>
      <c r="J13" s="470">
        <v>-2.75</v>
      </c>
      <c r="K13" s="471">
        <v>-3.125</v>
      </c>
      <c r="L13" s="471">
        <v>-3.75</v>
      </c>
      <c r="M13" s="471">
        <v>-4.625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101.5633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101.8133</v>
      </c>
      <c r="E15" s="460"/>
      <c r="F15" s="453"/>
      <c r="G15" s="454"/>
      <c r="H15" s="462" t="s">
        <v>204</v>
      </c>
      <c r="I15" s="463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102.1883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102.4383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102.6883</v>
      </c>
      <c r="E18" s="460"/>
      <c r="F18" s="453" t="s">
        <v>206</v>
      </c>
      <c r="G18" s="453"/>
      <c r="H18" s="478" t="s">
        <v>207</v>
      </c>
      <c r="I18" s="479"/>
      <c r="J18" s="287">
        <v>-3.125</v>
      </c>
      <c r="K18" s="287">
        <v>-3.375</v>
      </c>
      <c r="L18" s="287">
        <v>-3.5</v>
      </c>
      <c r="M18" s="287">
        <v>-3.75</v>
      </c>
      <c r="N18" s="287">
        <v>-4</v>
      </c>
      <c r="O18" s="287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102.9383</v>
      </c>
      <c r="E19" s="460"/>
      <c r="F19" s="453"/>
      <c r="G19" s="453"/>
      <c r="H19" s="481" t="s">
        <v>208</v>
      </c>
      <c r="I19" s="482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103.1883</v>
      </c>
      <c r="E20" s="460"/>
      <c r="F20" s="453"/>
      <c r="G20" s="453"/>
      <c r="H20" s="485" t="s">
        <v>210</v>
      </c>
      <c r="I20" s="486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103.4383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301" t="s">
        <v>212</v>
      </c>
      <c r="S21" s="301"/>
      <c r="T21" s="301"/>
      <c r="U21" s="301"/>
      <c r="V21" s="301"/>
      <c r="W21" s="301"/>
      <c r="X21" s="302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103.6883</v>
      </c>
      <c r="E22" s="460"/>
      <c r="F22" s="453"/>
      <c r="G22" s="453"/>
      <c r="H22" s="485" t="s">
        <v>213</v>
      </c>
      <c r="I22" s="486"/>
      <c r="J22" s="274">
        <v>-3</v>
      </c>
      <c r="K22" s="274">
        <v>-3</v>
      </c>
      <c r="L22" s="274">
        <v>-3.25</v>
      </c>
      <c r="M22" s="274">
        <v>-3.375</v>
      </c>
      <c r="N22" s="274">
        <v>-3.75</v>
      </c>
      <c r="O22" s="488" t="s">
        <v>18</v>
      </c>
      <c r="P22" s="489" t="s">
        <v>18</v>
      </c>
      <c r="Q22" s="460"/>
      <c r="R22" s="295" t="s">
        <v>27</v>
      </c>
      <c r="S22" s="295"/>
      <c r="T22" s="295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103.9383</v>
      </c>
      <c r="E23" s="460"/>
      <c r="F23" s="453" t="s">
        <v>214</v>
      </c>
      <c r="G23" s="453"/>
      <c r="H23" s="481" t="s">
        <v>215</v>
      </c>
      <c r="I23" s="482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2" t="s">
        <v>18</v>
      </c>
      <c r="Q23" s="460"/>
      <c r="R23" s="295" t="s">
        <v>29</v>
      </c>
      <c r="S23" s="295"/>
      <c r="T23" s="295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104.1883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5" t="s">
        <v>31</v>
      </c>
      <c r="S24" s="295"/>
      <c r="T24" s="295"/>
      <c r="U24" s="303">
        <v>-0.375</v>
      </c>
      <c r="V24" s="303"/>
      <c r="W24" s="303"/>
      <c r="X24" s="304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104.4383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104.6883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3" t="s">
        <v>18</v>
      </c>
      <c r="O26" s="323" t="s">
        <v>18</v>
      </c>
      <c r="P26" s="323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104.9383</v>
      </c>
      <c r="E27" s="460"/>
      <c r="F27" s="495"/>
      <c r="G27" s="495"/>
      <c r="H27" s="503" t="s">
        <v>223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105.1883</v>
      </c>
      <c r="E28" s="460"/>
      <c r="F28" s="495"/>
      <c r="G28" s="495"/>
      <c r="H28" s="503" t="s">
        <v>128</v>
      </c>
      <c r="I28" s="497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105.4383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224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105.6883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225</v>
      </c>
      <c r="U30" s="513" t="s">
        <v>226</v>
      </c>
      <c r="V30" s="513" t="s">
        <v>153</v>
      </c>
      <c r="W30" s="513" t="s">
        <v>227</v>
      </c>
      <c r="X30" s="514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105.9383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229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106.1883</v>
      </c>
      <c r="E32" s="460"/>
      <c r="F32" s="495"/>
      <c r="G32" s="495"/>
      <c r="H32" s="503" t="s">
        <v>134</v>
      </c>
      <c r="I32" s="497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04" t="s">
        <v>18</v>
      </c>
      <c r="P32" s="504" t="s">
        <v>18</v>
      </c>
      <c r="Q32" s="460"/>
      <c r="R32" s="515" t="s">
        <v>230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106.4383</v>
      </c>
      <c r="E33" s="460"/>
      <c r="F33" s="495"/>
      <c r="G33" s="495"/>
      <c r="H33" s="518" t="s">
        <v>136</v>
      </c>
      <c r="I33" s="519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231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106.6883</v>
      </c>
      <c r="E34" s="460"/>
      <c r="F34" s="495" t="s">
        <v>141</v>
      </c>
      <c r="G34" s="495"/>
      <c r="H34" s="524" t="s">
        <v>146</v>
      </c>
      <c r="I34" s="524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9" t="s">
        <v>18</v>
      </c>
      <c r="Q34" s="460"/>
      <c r="R34" s="505" t="s">
        <v>232</v>
      </c>
      <c r="S34" s="505"/>
      <c r="T34" s="516">
        <v>120</v>
      </c>
      <c r="U34" s="516">
        <v>240</v>
      </c>
      <c r="V34" s="516">
        <v>360</v>
      </c>
      <c r="W34" s="522" t="s">
        <v>231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106.9383</v>
      </c>
      <c r="E35" s="460"/>
      <c r="F35" s="495"/>
      <c r="G35" s="495"/>
      <c r="H35" s="524" t="s">
        <v>233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9" t="s">
        <v>18</v>
      </c>
      <c r="Q35" s="460"/>
      <c r="R35" s="505" t="s">
        <v>234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107.1883</v>
      </c>
      <c r="E36" s="460"/>
      <c r="F36" s="495"/>
      <c r="G36" s="495"/>
      <c r="H36" s="524" t="s">
        <v>235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4">
        <v>-1.625</v>
      </c>
      <c r="Q36" s="460"/>
      <c r="R36" s="525" t="s">
        <v>236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107.4383</v>
      </c>
      <c r="E37" s="460"/>
      <c r="F37" s="495"/>
      <c r="G37" s="495"/>
      <c r="H37" s="524" t="s">
        <v>237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9">
        <v>-1</v>
      </c>
      <c r="P37" s="472" t="s">
        <v>18</v>
      </c>
      <c r="Q37" s="460"/>
      <c r="R37" s="529" t="s">
        <v>238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107.6883</v>
      </c>
      <c r="E38" s="460"/>
      <c r="F38" s="495"/>
      <c r="G38" s="495"/>
      <c r="H38" s="524" t="s">
        <v>239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240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107.9383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241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108.1883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242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108.4383</v>
      </c>
      <c r="E41" s="460"/>
      <c r="F41" s="495"/>
      <c r="G41" s="495"/>
      <c r="H41" s="524" t="s">
        <v>243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244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108.6883</v>
      </c>
      <c r="E42" s="460"/>
      <c r="F42" s="495"/>
      <c r="G42" s="495"/>
      <c r="H42" s="524" t="s">
        <v>245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246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108.9383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247</v>
      </c>
      <c r="C44" s="550">
        <v>98</v>
      </c>
      <c r="D44" s="550"/>
      <c r="E44" s="551" t="s">
        <v>248</v>
      </c>
      <c r="F44" s="495"/>
      <c r="G44" s="495"/>
      <c r="H44" s="524" t="s">
        <v>60</v>
      </c>
      <c r="I44" s="524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0"/>
      <c r="R44" s="552" t="s">
        <v>249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250</v>
      </c>
      <c r="C45" s="556" t="s">
        <v>154</v>
      </c>
      <c r="D45" s="556" t="s">
        <v>251</v>
      </c>
      <c r="E45" s="557"/>
      <c r="F45" s="495"/>
      <c r="G45" s="495"/>
      <c r="H45" s="524" t="s">
        <v>63</v>
      </c>
      <c r="I45" s="524"/>
      <c r="J45" s="287">
        <v>-1.25</v>
      </c>
      <c r="K45" s="287">
        <v>-1.25</v>
      </c>
      <c r="L45" s="287">
        <v>-1.5</v>
      </c>
      <c r="M45" s="287">
        <v>-1.5</v>
      </c>
      <c r="N45" s="287">
        <v>-1.5</v>
      </c>
      <c r="O45" s="287">
        <v>-1.625</v>
      </c>
      <c r="P45" s="363">
        <v>-2.5</v>
      </c>
      <c r="Q45" s="460"/>
      <c r="R45" s="558" t="s">
        <v>252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253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254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255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256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257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258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259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260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261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38" t="s">
        <v>18</v>
      </c>
      <c r="Q50" s="460"/>
      <c r="R50" s="577" t="s">
        <v>262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263</v>
      </c>
      <c r="I51" s="524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38" t="s">
        <v>18</v>
      </c>
      <c r="Q51" s="460"/>
      <c r="R51" s="581" t="s">
        <v>264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265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266</v>
      </c>
      <c r="C53" s="586"/>
      <c r="D53" s="587">
        <v>103.5</v>
      </c>
      <c r="E53" s="588">
        <v>103</v>
      </c>
      <c r="F53" s="589" t="s">
        <v>267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268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269</v>
      </c>
      <c r="C54" s="596" t="s">
        <v>270</v>
      </c>
      <c r="D54" s="596" t="s">
        <v>271</v>
      </c>
      <c r="E54" s="597"/>
      <c r="F54" s="598" t="s">
        <v>272</v>
      </c>
      <c r="G54" s="598"/>
      <c r="H54" s="598"/>
      <c r="I54" s="598"/>
      <c r="J54" s="460"/>
      <c r="K54" s="286" t="s">
        <v>179</v>
      </c>
      <c r="L54" s="599" t="s">
        <v>273</v>
      </c>
      <c r="M54" s="599"/>
      <c r="N54" s="600" t="s">
        <v>181</v>
      </c>
      <c r="O54" s="600"/>
      <c r="P54" s="362">
        <f>'Flex SP DSCR_MU Pricer'!$B$3</f>
        <v>5.34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274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B7EA-AACD-4342-9F1D-88E9596A7348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 t="s">
        <v>275</v>
      </c>
      <c r="C6" s="221">
        <v>97.813299999999998</v>
      </c>
      <c r="E6" s="222"/>
      <c r="F6" s="614"/>
      <c r="H6" s="223" t="str">
        <f>IFERROR(E6+B6,"NA")</f>
        <v>NA</v>
      </c>
      <c r="I6" s="224">
        <f t="shared" ref="I6:I42" si="0">F6+C6</f>
        <v>97.813299999999998</v>
      </c>
      <c r="J6" s="225" t="e">
        <f>I6-H6</f>
        <v>#VALUE!</v>
      </c>
      <c r="L6" s="226"/>
      <c r="M6" s="414"/>
    </row>
    <row r="7" spans="1:19" ht="15.75" x14ac:dyDescent="0.25">
      <c r="A7" s="412">
        <v>6.625</v>
      </c>
      <c r="B7" s="219" t="s">
        <v>275</v>
      </c>
      <c r="C7" s="221">
        <v>98.438299999999998</v>
      </c>
      <c r="E7" s="222"/>
      <c r="F7" s="614"/>
      <c r="H7" s="223" t="str">
        <f t="shared" ref="H7:H42" si="1">IFERROR(E7+B7,"NA")</f>
        <v>NA</v>
      </c>
      <c r="I7" s="224">
        <f t="shared" si="0"/>
        <v>98.438299999999998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2">
        <v>6.75</v>
      </c>
      <c r="B8" s="219" t="s">
        <v>275</v>
      </c>
      <c r="C8" s="221">
        <v>99.063299999999998</v>
      </c>
      <c r="E8" s="222"/>
      <c r="F8" s="614"/>
      <c r="H8" s="223" t="str">
        <f t="shared" si="1"/>
        <v>NA</v>
      </c>
      <c r="I8" s="224">
        <f t="shared" si="0"/>
        <v>99.063299999999998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2">
        <v>6.875</v>
      </c>
      <c r="B9" s="219" t="s">
        <v>275</v>
      </c>
      <c r="C9" s="221">
        <v>99.688299999999998</v>
      </c>
      <c r="E9" s="222"/>
      <c r="F9" s="614"/>
      <c r="H9" s="223" t="str">
        <f t="shared" si="1"/>
        <v>NA</v>
      </c>
      <c r="I9" s="224">
        <f t="shared" si="0"/>
        <v>99.688299999999998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2">
        <v>7</v>
      </c>
      <c r="B10" s="219" t="s">
        <v>275</v>
      </c>
      <c r="C10" s="221">
        <v>100.3133</v>
      </c>
      <c r="E10" s="222"/>
      <c r="F10" s="614"/>
      <c r="H10" s="223" t="str">
        <f t="shared" si="1"/>
        <v>NA</v>
      </c>
      <c r="I10" s="224">
        <f t="shared" si="0"/>
        <v>100.3133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2">
        <v>7.125</v>
      </c>
      <c r="B11" s="219" t="s">
        <v>275</v>
      </c>
      <c r="C11" s="221">
        <v>100.8133</v>
      </c>
      <c r="E11" s="222"/>
      <c r="F11" s="614"/>
      <c r="H11" s="223" t="str">
        <f t="shared" si="1"/>
        <v>NA</v>
      </c>
      <c r="I11" s="224">
        <f t="shared" si="0"/>
        <v>100.8133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2">
        <v>7.25</v>
      </c>
      <c r="B12" s="219" t="s">
        <v>275</v>
      </c>
      <c r="C12" s="221">
        <v>101.1883</v>
      </c>
      <c r="E12" s="222"/>
      <c r="F12" s="614"/>
      <c r="H12" s="223" t="str">
        <f t="shared" si="1"/>
        <v>NA</v>
      </c>
      <c r="I12" s="224">
        <f t="shared" si="0"/>
        <v>101.1883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2">
        <v>7.375</v>
      </c>
      <c r="B13" s="219" t="s">
        <v>275</v>
      </c>
      <c r="C13" s="221">
        <v>101.5633</v>
      </c>
      <c r="E13" s="222"/>
      <c r="F13" s="614"/>
      <c r="H13" s="223" t="str">
        <f t="shared" si="1"/>
        <v>NA</v>
      </c>
      <c r="I13" s="224">
        <f t="shared" si="0"/>
        <v>101.5633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2">
        <v>7.5</v>
      </c>
      <c r="B14" s="219" t="s">
        <v>275</v>
      </c>
      <c r="C14" s="221">
        <v>101.8133</v>
      </c>
      <c r="E14" s="222"/>
      <c r="F14" s="614"/>
      <c r="H14" s="223" t="str">
        <f t="shared" si="1"/>
        <v>NA</v>
      </c>
      <c r="I14" s="224">
        <f t="shared" si="0"/>
        <v>101.8133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2">
        <v>7.625</v>
      </c>
      <c r="B15" s="219" t="s">
        <v>275</v>
      </c>
      <c r="C15" s="221">
        <v>102.1883</v>
      </c>
      <c r="E15" s="222"/>
      <c r="F15" s="614"/>
      <c r="H15" s="223" t="str">
        <f t="shared" si="1"/>
        <v>NA</v>
      </c>
      <c r="I15" s="224">
        <f t="shared" si="0"/>
        <v>102.1883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2">
        <v>7.75</v>
      </c>
      <c r="B16" s="219" t="s">
        <v>275</v>
      </c>
      <c r="C16" s="221">
        <v>102.4383</v>
      </c>
      <c r="E16" s="222"/>
      <c r="F16" s="614"/>
      <c r="H16" s="223" t="str">
        <f t="shared" si="1"/>
        <v>NA</v>
      </c>
      <c r="I16" s="224">
        <f t="shared" si="0"/>
        <v>102.4383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2">
        <v>7.875</v>
      </c>
      <c r="B17" s="219" t="s">
        <v>275</v>
      </c>
      <c r="C17" s="221">
        <v>102.6883</v>
      </c>
      <c r="E17" s="222"/>
      <c r="F17" s="614"/>
      <c r="H17" s="223" t="str">
        <f t="shared" si="1"/>
        <v>NA</v>
      </c>
      <c r="I17" s="224">
        <f t="shared" si="0"/>
        <v>102.6883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2">
        <v>8</v>
      </c>
      <c r="B18" s="219" t="s">
        <v>275</v>
      </c>
      <c r="C18" s="221">
        <v>102.9383</v>
      </c>
      <c r="E18" s="222"/>
      <c r="F18" s="614"/>
      <c r="H18" s="223" t="str">
        <f t="shared" si="1"/>
        <v>NA</v>
      </c>
      <c r="I18" s="224">
        <f t="shared" si="0"/>
        <v>102.9383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2">
        <v>8.125</v>
      </c>
      <c r="B19" s="219" t="s">
        <v>275</v>
      </c>
      <c r="C19" s="221">
        <v>103.1883</v>
      </c>
      <c r="E19" s="222"/>
      <c r="F19" s="614"/>
      <c r="H19" s="223" t="str">
        <f t="shared" si="1"/>
        <v>NA</v>
      </c>
      <c r="I19" s="224">
        <f t="shared" si="0"/>
        <v>103.1883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2">
        <v>8.25</v>
      </c>
      <c r="B20" s="219" t="s">
        <v>275</v>
      </c>
      <c r="C20" s="221">
        <v>103.4383</v>
      </c>
      <c r="E20" s="222"/>
      <c r="F20" s="614"/>
      <c r="H20" s="223" t="str">
        <f t="shared" si="1"/>
        <v>NA</v>
      </c>
      <c r="I20" s="224">
        <f t="shared" si="0"/>
        <v>103.4383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2">
        <v>8.375</v>
      </c>
      <c r="B21" s="219" t="s">
        <v>275</v>
      </c>
      <c r="C21" s="221">
        <v>103.6883</v>
      </c>
      <c r="E21" s="222"/>
      <c r="F21" s="614"/>
      <c r="H21" s="223" t="str">
        <f t="shared" si="1"/>
        <v>NA</v>
      </c>
      <c r="I21" s="224">
        <f t="shared" si="0"/>
        <v>103.6883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2">
        <v>8.5</v>
      </c>
      <c r="B22" s="219" t="s">
        <v>275</v>
      </c>
      <c r="C22" s="221">
        <v>103.9383</v>
      </c>
      <c r="E22" s="222"/>
      <c r="F22" s="614"/>
      <c r="H22" s="223" t="str">
        <f t="shared" si="1"/>
        <v>NA</v>
      </c>
      <c r="I22" s="224">
        <f t="shared" si="0"/>
        <v>103.9383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2">
        <v>8.625</v>
      </c>
      <c r="B23" s="219" t="s">
        <v>275</v>
      </c>
      <c r="C23" s="221">
        <v>104.1883</v>
      </c>
      <c r="E23" s="222"/>
      <c r="F23" s="614"/>
      <c r="H23" s="223" t="str">
        <f t="shared" si="1"/>
        <v>NA</v>
      </c>
      <c r="I23" s="224">
        <f t="shared" si="0"/>
        <v>104.1883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2">
        <v>8.75</v>
      </c>
      <c r="B24" s="219" t="s">
        <v>275</v>
      </c>
      <c r="C24" s="221">
        <v>104.4383</v>
      </c>
      <c r="E24" s="222"/>
      <c r="F24" s="614"/>
      <c r="H24" s="223" t="str">
        <f t="shared" si="1"/>
        <v>NA</v>
      </c>
      <c r="I24" s="224">
        <f t="shared" si="0"/>
        <v>104.4383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2">
        <v>8.875</v>
      </c>
      <c r="B25" s="219" t="s">
        <v>275</v>
      </c>
      <c r="C25" s="221">
        <v>104.6883</v>
      </c>
      <c r="E25" s="222"/>
      <c r="F25" s="614"/>
      <c r="H25" s="223" t="str">
        <f t="shared" si="1"/>
        <v>NA</v>
      </c>
      <c r="I25" s="224">
        <f t="shared" si="0"/>
        <v>104.6883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2">
        <v>9</v>
      </c>
      <c r="B26" s="219" t="s">
        <v>275</v>
      </c>
      <c r="C26" s="221">
        <v>104.9383</v>
      </c>
      <c r="E26" s="222"/>
      <c r="F26" s="614"/>
      <c r="H26" s="223" t="str">
        <f t="shared" si="1"/>
        <v>NA</v>
      </c>
      <c r="I26" s="224">
        <f t="shared" si="0"/>
        <v>104.9383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2">
        <v>9.125</v>
      </c>
      <c r="B27" s="219" t="s">
        <v>275</v>
      </c>
      <c r="C27" s="221">
        <v>105.1883</v>
      </c>
      <c r="E27" s="222"/>
      <c r="F27" s="614"/>
      <c r="H27" s="223" t="str">
        <f t="shared" si="1"/>
        <v>NA</v>
      </c>
      <c r="I27" s="224">
        <f t="shared" si="0"/>
        <v>105.1883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2">
        <v>9.25</v>
      </c>
      <c r="B28" s="219" t="s">
        <v>275</v>
      </c>
      <c r="C28" s="221">
        <v>105.4383</v>
      </c>
      <c r="E28" s="222"/>
      <c r="F28" s="614"/>
      <c r="H28" s="223" t="str">
        <f t="shared" si="1"/>
        <v>NA</v>
      </c>
      <c r="I28" s="224">
        <f t="shared" si="0"/>
        <v>105.4383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2">
        <v>9.375</v>
      </c>
      <c r="B29" s="219" t="s">
        <v>275</v>
      </c>
      <c r="C29" s="221">
        <v>105.6883</v>
      </c>
      <c r="E29" s="222"/>
      <c r="F29" s="614"/>
      <c r="H29" s="223" t="str">
        <f t="shared" si="1"/>
        <v>NA</v>
      </c>
      <c r="I29" s="224">
        <f t="shared" si="0"/>
        <v>105.6883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2">
        <v>9.5</v>
      </c>
      <c r="B30" s="219" t="s">
        <v>275</v>
      </c>
      <c r="C30" s="221">
        <v>105.9383</v>
      </c>
      <c r="E30" s="222"/>
      <c r="F30" s="614"/>
      <c r="H30" s="223" t="str">
        <f t="shared" si="1"/>
        <v>NA</v>
      </c>
      <c r="I30" s="224">
        <f t="shared" si="0"/>
        <v>105.9383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2">
        <v>9.625</v>
      </c>
      <c r="B31" s="219" t="s">
        <v>275</v>
      </c>
      <c r="C31" s="221">
        <v>106.1883</v>
      </c>
      <c r="E31" s="222"/>
      <c r="F31" s="614"/>
      <c r="H31" s="223" t="str">
        <f t="shared" si="1"/>
        <v>NA</v>
      </c>
      <c r="I31" s="224">
        <f t="shared" si="0"/>
        <v>106.1883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2">
        <v>9.75</v>
      </c>
      <c r="B32" s="219" t="s">
        <v>275</v>
      </c>
      <c r="C32" s="221">
        <v>106.4383</v>
      </c>
      <c r="E32" s="222"/>
      <c r="F32" s="614"/>
      <c r="H32" s="223" t="str">
        <f t="shared" si="1"/>
        <v>NA</v>
      </c>
      <c r="I32" s="224">
        <f t="shared" si="0"/>
        <v>106.4383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2">
        <v>9.875</v>
      </c>
      <c r="B33" s="219" t="s">
        <v>275</v>
      </c>
      <c r="C33" s="221">
        <v>106.6883</v>
      </c>
      <c r="E33" s="222"/>
      <c r="F33" s="614"/>
      <c r="H33" s="223" t="str">
        <f t="shared" si="1"/>
        <v>NA</v>
      </c>
      <c r="I33" s="224">
        <f t="shared" si="0"/>
        <v>106.6883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2">
        <v>10</v>
      </c>
      <c r="B34" s="219" t="s">
        <v>275</v>
      </c>
      <c r="C34" s="221">
        <v>106.9383</v>
      </c>
      <c r="E34" s="222"/>
      <c r="F34" s="614"/>
      <c r="H34" s="223" t="str">
        <f t="shared" si="1"/>
        <v>NA</v>
      </c>
      <c r="I34" s="224">
        <f t="shared" si="0"/>
        <v>106.9383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2">
        <v>10.125</v>
      </c>
      <c r="B35" s="219" t="s">
        <v>275</v>
      </c>
      <c r="C35" s="221">
        <v>107.1883</v>
      </c>
      <c r="E35" s="222"/>
      <c r="F35" s="614"/>
      <c r="H35" s="223" t="str">
        <f t="shared" si="1"/>
        <v>NA</v>
      </c>
      <c r="I35" s="224">
        <f t="shared" si="0"/>
        <v>107.1883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2">
        <v>10.25</v>
      </c>
      <c r="B36" s="219" t="s">
        <v>275</v>
      </c>
      <c r="C36" s="221">
        <v>107.4383</v>
      </c>
      <c r="E36" s="222"/>
      <c r="F36" s="614"/>
      <c r="H36" s="223" t="str">
        <f t="shared" si="1"/>
        <v>NA</v>
      </c>
      <c r="I36" s="224">
        <f t="shared" si="0"/>
        <v>107.4383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2">
        <v>10.375</v>
      </c>
      <c r="B37" s="219" t="s">
        <v>275</v>
      </c>
      <c r="C37" s="221">
        <v>107.6883</v>
      </c>
      <c r="E37" s="222"/>
      <c r="F37" s="614"/>
      <c r="H37" s="223" t="str">
        <f t="shared" si="1"/>
        <v>NA</v>
      </c>
      <c r="I37" s="224">
        <f t="shared" si="0"/>
        <v>107.6883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2">
        <v>10.5</v>
      </c>
      <c r="B38" s="219" t="s">
        <v>275</v>
      </c>
      <c r="C38" s="221">
        <v>107.9383</v>
      </c>
      <c r="E38" s="222"/>
      <c r="F38" s="614"/>
      <c r="H38" s="223" t="str">
        <f t="shared" si="1"/>
        <v>NA</v>
      </c>
      <c r="I38" s="224">
        <f t="shared" si="0"/>
        <v>107.9383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2">
        <v>10.625</v>
      </c>
      <c r="B39" s="219" t="s">
        <v>275</v>
      </c>
      <c r="C39" s="221">
        <v>108.1883</v>
      </c>
      <c r="E39" s="222"/>
      <c r="F39" s="614"/>
      <c r="H39" s="223" t="str">
        <f t="shared" si="1"/>
        <v>NA</v>
      </c>
      <c r="I39" s="224">
        <f t="shared" si="0"/>
        <v>108.1883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2">
        <v>10.75</v>
      </c>
      <c r="B40" s="219" t="s">
        <v>275</v>
      </c>
      <c r="C40" s="221">
        <v>108.4383</v>
      </c>
      <c r="E40" s="222"/>
      <c r="F40" s="614"/>
      <c r="H40" s="223" t="str">
        <f t="shared" si="1"/>
        <v>NA</v>
      </c>
      <c r="I40" s="224">
        <f t="shared" si="0"/>
        <v>108.4383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2">
        <v>10.875</v>
      </c>
      <c r="B41" s="219" t="s">
        <v>275</v>
      </c>
      <c r="C41" s="221">
        <v>108.6883</v>
      </c>
      <c r="E41" s="222"/>
      <c r="F41" s="614"/>
      <c r="H41" s="223" t="str">
        <f t="shared" si="1"/>
        <v>NA</v>
      </c>
      <c r="I41" s="224">
        <f t="shared" si="0"/>
        <v>108.6883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2">
        <v>11</v>
      </c>
      <c r="B42" s="219" t="s">
        <v>275</v>
      </c>
      <c r="C42" s="221">
        <v>108.9383</v>
      </c>
      <c r="E42" s="222"/>
      <c r="F42" s="614"/>
      <c r="H42" s="223" t="str">
        <f t="shared" si="1"/>
        <v>NA</v>
      </c>
      <c r="I42" s="224">
        <f t="shared" si="0"/>
        <v>108.9383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15"/>
      <c r="B43" s="220"/>
      <c r="C43" s="220"/>
      <c r="E43" s="413"/>
      <c r="F43" s="413"/>
      <c r="H43" s="224"/>
      <c r="I43" s="224"/>
      <c r="J43" s="224"/>
      <c r="L43" s="224"/>
      <c r="M43" s="224"/>
    </row>
    <row r="44" spans="1:13" ht="15.75" x14ac:dyDescent="0.25">
      <c r="A44" s="615"/>
      <c r="B44" s="220"/>
      <c r="C44" s="220"/>
      <c r="E44" s="413"/>
      <c r="F44" s="413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15D0-8E07-4D8E-B9B2-B15840867CF8}">
  <sheetPr published="0" codeName="Sheet7">
    <tabColor rgb="FF00B050"/>
    <pageSetUpPr fitToPage="1"/>
  </sheetPr>
  <dimension ref="B1:R53"/>
  <sheetViews>
    <sheetView workbookViewId="0">
      <selection activeCell="J17" sqref="J17:P22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17"/>
      <c r="E2" s="6" t="s">
        <v>276</v>
      </c>
      <c r="F2" s="6"/>
      <c r="G2" s="6"/>
      <c r="H2" s="6"/>
      <c r="I2" s="6"/>
      <c r="J2" s="6"/>
      <c r="K2" s="6"/>
      <c r="L2" s="6"/>
      <c r="M2" s="618"/>
      <c r="N2" s="619" t="s">
        <v>277</v>
      </c>
      <c r="O2" s="619"/>
      <c r="P2" s="619"/>
      <c r="Q2" s="619"/>
      <c r="R2" s="620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21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5" t="s">
        <v>3</v>
      </c>
      <c r="C4" s="622">
        <f>Control!$B$1</f>
        <v>45321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279</v>
      </c>
      <c r="O4" s="624"/>
      <c r="P4" s="624"/>
      <c r="Q4" s="624" t="s">
        <v>280</v>
      </c>
      <c r="R4" s="625"/>
    </row>
    <row r="5" spans="2:18" x14ac:dyDescent="0.3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281</v>
      </c>
      <c r="E6" s="629" t="s">
        <v>100</v>
      </c>
      <c r="F6" s="629" t="s">
        <v>282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4">
        <f>'Flex SP 2nd Liens Pricer'!H6</f>
        <v>97.125</v>
      </c>
      <c r="D7" s="632"/>
      <c r="E7" s="285" t="s">
        <v>103</v>
      </c>
      <c r="F7" s="362" t="s">
        <v>104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33" t="s">
        <v>283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4">
        <f>'Flex SP 2nd Liens Pricer'!H7</f>
        <v>97.5</v>
      </c>
      <c r="D8" s="632"/>
      <c r="E8" s="285"/>
      <c r="F8" s="362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4">
        <f>'Flex SP 2nd Liens Pricer'!H8</f>
        <v>97.875</v>
      </c>
      <c r="D9" s="632"/>
      <c r="E9" s="285"/>
      <c r="F9" s="362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4">
        <f>'Flex SP 2nd Liens Pricer'!H9</f>
        <v>98.25</v>
      </c>
      <c r="D10" s="632"/>
      <c r="E10" s="285"/>
      <c r="F10" s="362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4">
        <f>'Flex SP 2nd Liens Pricer'!H10</f>
        <v>98.625</v>
      </c>
      <c r="D11" s="632"/>
      <c r="E11" s="285"/>
      <c r="F11" s="362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37"/>
      <c r="N11" s="638" t="s">
        <v>31</v>
      </c>
      <c r="O11" s="638"/>
      <c r="P11" s="638"/>
      <c r="Q11" s="638" t="s">
        <v>275</v>
      </c>
      <c r="R11" s="641"/>
    </row>
    <row r="12" spans="2:18" ht="15" customHeight="1" x14ac:dyDescent="0.3">
      <c r="B12" s="631">
        <f>'Flex SP 2nd Liens Pricer'!A11</f>
        <v>9.375</v>
      </c>
      <c r="C12" s="274">
        <f>'Flex SP 2nd Liens Pricer'!H11</f>
        <v>98.875</v>
      </c>
      <c r="D12" s="632"/>
      <c r="E12" s="351" t="s">
        <v>113</v>
      </c>
      <c r="F12" s="351"/>
      <c r="G12" s="351"/>
      <c r="H12" s="351"/>
      <c r="I12" s="351"/>
      <c r="J12" s="351"/>
      <c r="K12" s="351"/>
      <c r="L12" s="351"/>
      <c r="N12" s="295" t="s">
        <v>284</v>
      </c>
      <c r="O12" s="295"/>
      <c r="P12" s="295"/>
      <c r="Q12" s="295"/>
      <c r="R12" s="296"/>
    </row>
    <row r="13" spans="2:18" ht="15" customHeight="1" x14ac:dyDescent="0.3">
      <c r="B13" s="631">
        <f>'Flex SP 2nd Liens Pricer'!A12</f>
        <v>9.5</v>
      </c>
      <c r="C13" s="274">
        <f>'Flex SP 2nd Liens Pricer'!H12</f>
        <v>99.125</v>
      </c>
      <c r="D13" s="632"/>
      <c r="E13" s="629"/>
      <c r="F13" s="629" t="s">
        <v>282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5" t="s">
        <v>285</v>
      </c>
      <c r="O13" s="295"/>
      <c r="P13" s="295"/>
      <c r="Q13" s="295"/>
      <c r="R13" s="296"/>
    </row>
    <row r="14" spans="2:18" ht="15" customHeight="1" x14ac:dyDescent="0.3">
      <c r="B14" s="631">
        <f>'Flex SP 2nd Liens Pricer'!A13</f>
        <v>9.625</v>
      </c>
      <c r="C14" s="274">
        <f>'Flex SP 2nd Liens Pricer'!H13</f>
        <v>99.375</v>
      </c>
      <c r="D14" s="632"/>
      <c r="E14" s="285" t="s">
        <v>286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1" t="s">
        <v>33</v>
      </c>
      <c r="O14" s="301"/>
      <c r="P14" s="301"/>
      <c r="Q14" s="301"/>
      <c r="R14" s="302"/>
    </row>
    <row r="15" spans="2:18" ht="15" customHeight="1" x14ac:dyDescent="0.3">
      <c r="B15" s="631">
        <f>'Flex SP 2nd Liens Pricer'!A14</f>
        <v>9.75</v>
      </c>
      <c r="C15" s="274">
        <f>'Flex SP 2nd Liens Pricer'!H14</f>
        <v>99.625</v>
      </c>
      <c r="D15" s="632"/>
      <c r="E15" s="285" t="s">
        <v>287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5" t="s">
        <v>222</v>
      </c>
      <c r="O15" s="295"/>
      <c r="P15" s="295"/>
      <c r="Q15" s="303">
        <v>-0.25</v>
      </c>
      <c r="R15" s="304"/>
    </row>
    <row r="16" spans="2:18" ht="15" customHeight="1" x14ac:dyDescent="0.3">
      <c r="B16" s="631">
        <f>'Flex SP 2nd Liens Pricer'!A15</f>
        <v>9.875</v>
      </c>
      <c r="C16" s="274">
        <f>'Flex SP 2nd Liens Pricer'!H15</f>
        <v>99.875</v>
      </c>
      <c r="D16" s="632"/>
      <c r="E16" s="285" t="s">
        <v>288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5" t="s">
        <v>27</v>
      </c>
      <c r="O16" s="295"/>
      <c r="P16" s="295"/>
      <c r="Q16" s="303">
        <v>-0.375</v>
      </c>
      <c r="R16" s="304"/>
    </row>
    <row r="17" spans="2:18" ht="15" customHeight="1" x14ac:dyDescent="0.3">
      <c r="B17" s="631">
        <f>'Flex SP 2nd Liens Pricer'!A16</f>
        <v>10</v>
      </c>
      <c r="C17" s="274">
        <f>'Flex SP 2nd Liens Pricer'!H16</f>
        <v>100.125</v>
      </c>
      <c r="D17" s="632"/>
      <c r="E17" s="285" t="s">
        <v>289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5" t="s">
        <v>35</v>
      </c>
      <c r="O17" s="295"/>
      <c r="P17" s="295"/>
      <c r="Q17" s="303">
        <v>-0.25</v>
      </c>
      <c r="R17" s="304"/>
    </row>
    <row r="18" spans="2:18" ht="15" customHeight="1" x14ac:dyDescent="0.3">
      <c r="B18" s="631">
        <f>'Flex SP 2nd Liens Pricer'!A17</f>
        <v>10.125</v>
      </c>
      <c r="C18" s="274">
        <f>'Flex SP 2nd Liens Pricer'!H17</f>
        <v>100.375</v>
      </c>
      <c r="D18" s="632"/>
      <c r="E18" s="285" t="s">
        <v>290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4">
        <f>'Flex SP 2nd Liens Pricer'!H18</f>
        <v>100.625</v>
      </c>
      <c r="D19" s="632"/>
      <c r="E19" s="285" t="s">
        <v>291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43" t="s">
        <v>292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4">
        <f>'Flex SP 2nd Liens Pricer'!H19</f>
        <v>100.875</v>
      </c>
      <c r="D20" s="632"/>
      <c r="E20" s="285" t="s">
        <v>293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4">
        <f>'Flex SP 2nd Liens Pricer'!H20</f>
        <v>101.125</v>
      </c>
      <c r="D21" s="632"/>
      <c r="E21" s="285" t="s">
        <v>294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4">
        <f>'Flex SP 2nd Liens Pricer'!H21</f>
        <v>101.375</v>
      </c>
      <c r="D22" s="632"/>
      <c r="E22" s="285" t="s">
        <v>295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4">
        <f>'Flex SP 2nd Liens Pricer'!H22</f>
        <v>101.625</v>
      </c>
      <c r="D23" s="632"/>
      <c r="E23" s="285" t="s">
        <v>296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4">
        <f>'Flex SP 2nd Liens Pricer'!H23</f>
        <v>101.875</v>
      </c>
      <c r="D24" s="632"/>
      <c r="E24" s="285" t="s">
        <v>297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52" t="s">
        <v>298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4">
        <f>'Flex SP 2nd Liens Pricer'!H24</f>
        <v>102.125</v>
      </c>
      <c r="D25" s="632"/>
      <c r="E25" s="285" t="s">
        <v>299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4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4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300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4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301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4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302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4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303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4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304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4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305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4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306</v>
      </c>
      <c r="O33" s="324"/>
      <c r="P33" s="324"/>
      <c r="Q33" s="324"/>
      <c r="R33" s="325"/>
    </row>
    <row r="34" spans="2:18" x14ac:dyDescent="0.3">
      <c r="B34" s="631">
        <f>'Flex SP 2nd Liens Pricer'!A33</f>
        <v>12.125</v>
      </c>
      <c r="C34" s="274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307</v>
      </c>
      <c r="O34" s="324"/>
      <c r="P34" s="324"/>
      <c r="Q34" s="324"/>
      <c r="R34" s="325"/>
    </row>
    <row r="35" spans="2:18" ht="15" customHeight="1" x14ac:dyDescent="0.3">
      <c r="B35" s="631">
        <f>'Flex SP 2nd Liens Pricer'!A34</f>
        <v>12.25</v>
      </c>
      <c r="C35" s="274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308</v>
      </c>
      <c r="O35" s="324"/>
      <c r="P35" s="324"/>
      <c r="Q35" s="324"/>
      <c r="R35" s="325"/>
    </row>
    <row r="36" spans="2:18" ht="20.45" customHeight="1" x14ac:dyDescent="0.3">
      <c r="B36" s="631">
        <f>'Flex SP 2nd Liens Pricer'!A35</f>
        <v>12.375</v>
      </c>
      <c r="C36" s="274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309</v>
      </c>
      <c r="O36" s="324"/>
      <c r="P36" s="324"/>
      <c r="Q36" s="324"/>
      <c r="R36" s="325"/>
    </row>
    <row r="37" spans="2:18" ht="15" customHeight="1" x14ac:dyDescent="0.3">
      <c r="B37" s="631">
        <f>'Flex SP 2nd Liens Pricer'!A36</f>
        <v>12.5</v>
      </c>
      <c r="C37" s="274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310</v>
      </c>
      <c r="O37" s="324"/>
      <c r="P37" s="324"/>
      <c r="Q37" s="324"/>
      <c r="R37" s="325"/>
    </row>
    <row r="38" spans="2:18" x14ac:dyDescent="0.3">
      <c r="B38" s="631">
        <f>'Flex SP 2nd Liens Pricer'!A37</f>
        <v>12.625</v>
      </c>
      <c r="C38" s="274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311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4">
        <f>'Flex SP 2nd Liens Pricer'!H38</f>
        <v>105.625</v>
      </c>
      <c r="E39" s="671" t="s">
        <v>312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4">
        <f>'Flex SP 2nd Liens Pricer'!H39</f>
        <v>105.875</v>
      </c>
      <c r="E40" s="671" t="s">
        <v>313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4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4"/>
      <c r="P41" s="324"/>
      <c r="Q41" s="324"/>
      <c r="R41" s="325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314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315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2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2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316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251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2A08-5B06-456B-8B64-5B100E6EA332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1" t="s">
        <v>4</v>
      </c>
      <c r="B5" s="211" t="s">
        <v>281</v>
      </c>
      <c r="C5" s="213" t="s">
        <v>18</v>
      </c>
      <c r="D5"/>
      <c r="E5" s="211" t="s">
        <v>281</v>
      </c>
      <c r="F5" s="213" t="s">
        <v>18</v>
      </c>
      <c r="H5" s="211" t="s">
        <v>281</v>
      </c>
      <c r="I5" s="213" t="s">
        <v>18</v>
      </c>
      <c r="K5" s="211" t="s">
        <v>281</v>
      </c>
      <c r="L5" s="213" t="s">
        <v>18</v>
      </c>
      <c r="O5" s="217"/>
      <c r="P5" s="217"/>
      <c r="Q5" s="217"/>
      <c r="R5" s="217"/>
    </row>
    <row r="6" spans="1:18" ht="15.75" x14ac:dyDescent="0.25">
      <c r="A6" s="412">
        <v>8.75</v>
      </c>
      <c r="B6" s="219">
        <v>97.125</v>
      </c>
      <c r="C6" s="221"/>
      <c r="D6"/>
      <c r="E6" s="222"/>
      <c r="F6" s="614"/>
      <c r="H6" s="223">
        <f t="shared" ref="H6:H50" si="0">E6+B6</f>
        <v>97.125</v>
      </c>
      <c r="I6" s="225"/>
      <c r="K6" s="226"/>
      <c r="L6" s="414"/>
    </row>
    <row r="7" spans="1:18" ht="15.75" x14ac:dyDescent="0.25">
      <c r="A7" s="412">
        <v>8.875</v>
      </c>
      <c r="B7" s="219">
        <v>97.5</v>
      </c>
      <c r="C7" s="221"/>
      <c r="D7"/>
      <c r="E7" s="222"/>
      <c r="F7" s="614"/>
      <c r="H7" s="223">
        <f t="shared" si="0"/>
        <v>97.5</v>
      </c>
      <c r="I7" s="225"/>
      <c r="K7" s="223">
        <f>H7-H6</f>
        <v>0.375</v>
      </c>
      <c r="L7" s="225"/>
    </row>
    <row r="8" spans="1:18" ht="15.75" x14ac:dyDescent="0.25">
      <c r="A8" s="412">
        <v>9</v>
      </c>
      <c r="B8" s="219">
        <v>97.875</v>
      </c>
      <c r="C8" s="221"/>
      <c r="D8"/>
      <c r="E8" s="222"/>
      <c r="F8" s="614"/>
      <c r="H8" s="223">
        <f t="shared" si="0"/>
        <v>97.875</v>
      </c>
      <c r="I8" s="225"/>
      <c r="K8" s="223">
        <f t="shared" ref="K8:K50" si="1">H8-H7</f>
        <v>0.375</v>
      </c>
      <c r="L8" s="225"/>
    </row>
    <row r="9" spans="1:18" ht="15.75" x14ac:dyDescent="0.25">
      <c r="A9" s="412">
        <v>9.125</v>
      </c>
      <c r="B9" s="219">
        <v>98.25</v>
      </c>
      <c r="C9" s="221"/>
      <c r="D9"/>
      <c r="E9" s="222"/>
      <c r="F9" s="614"/>
      <c r="H9" s="223">
        <f t="shared" si="0"/>
        <v>98.25</v>
      </c>
      <c r="I9" s="225"/>
      <c r="K9" s="223">
        <f t="shared" si="1"/>
        <v>0.375</v>
      </c>
      <c r="L9" s="225"/>
    </row>
    <row r="10" spans="1:18" ht="15.75" x14ac:dyDescent="0.25">
      <c r="A10" s="412">
        <v>9.25</v>
      </c>
      <c r="B10" s="219">
        <v>98.625</v>
      </c>
      <c r="C10" s="221"/>
      <c r="D10"/>
      <c r="E10" s="222"/>
      <c r="F10" s="614"/>
      <c r="H10" s="223">
        <f t="shared" si="0"/>
        <v>98.625</v>
      </c>
      <c r="I10" s="225"/>
      <c r="K10" s="223">
        <f t="shared" si="1"/>
        <v>0.375</v>
      </c>
      <c r="L10" s="225"/>
    </row>
    <row r="11" spans="1:18" ht="15.75" x14ac:dyDescent="0.25">
      <c r="A11" s="412">
        <v>9.375</v>
      </c>
      <c r="B11" s="219">
        <v>98.875</v>
      </c>
      <c r="C11" s="221"/>
      <c r="D11"/>
      <c r="E11" s="222"/>
      <c r="F11" s="614"/>
      <c r="H11" s="223">
        <f t="shared" si="0"/>
        <v>98.875</v>
      </c>
      <c r="I11" s="225"/>
      <c r="K11" s="223">
        <f t="shared" si="1"/>
        <v>0.25</v>
      </c>
      <c r="L11" s="225"/>
    </row>
    <row r="12" spans="1:18" ht="15.75" x14ac:dyDescent="0.25">
      <c r="A12" s="412">
        <v>9.5</v>
      </c>
      <c r="B12" s="219">
        <v>99.125</v>
      </c>
      <c r="C12" s="221"/>
      <c r="D12"/>
      <c r="E12" s="222"/>
      <c r="F12" s="614"/>
      <c r="H12" s="223">
        <f t="shared" si="0"/>
        <v>99.125</v>
      </c>
      <c r="I12" s="225"/>
      <c r="K12" s="223">
        <f t="shared" si="1"/>
        <v>0.25</v>
      </c>
      <c r="L12" s="225"/>
    </row>
    <row r="13" spans="1:18" ht="15.75" x14ac:dyDescent="0.25">
      <c r="A13" s="412">
        <v>9.625</v>
      </c>
      <c r="B13" s="219">
        <v>99.375</v>
      </c>
      <c r="C13" s="221"/>
      <c r="D13"/>
      <c r="E13" s="222"/>
      <c r="F13" s="614"/>
      <c r="H13" s="223">
        <f t="shared" si="0"/>
        <v>99.375</v>
      </c>
      <c r="I13" s="225"/>
      <c r="K13" s="223">
        <f t="shared" si="1"/>
        <v>0.25</v>
      </c>
      <c r="L13" s="225"/>
    </row>
    <row r="14" spans="1:18" ht="15.75" x14ac:dyDescent="0.25">
      <c r="A14" s="412">
        <v>9.75</v>
      </c>
      <c r="B14" s="219">
        <v>99.625</v>
      </c>
      <c r="C14" s="221"/>
      <c r="D14"/>
      <c r="E14" s="222"/>
      <c r="F14" s="614"/>
      <c r="H14" s="223">
        <f t="shared" si="0"/>
        <v>99.625</v>
      </c>
      <c r="I14" s="225"/>
      <c r="K14" s="223">
        <f t="shared" si="1"/>
        <v>0.25</v>
      </c>
      <c r="L14" s="225"/>
    </row>
    <row r="15" spans="1:18" ht="15.75" x14ac:dyDescent="0.25">
      <c r="A15" s="412">
        <v>9.875</v>
      </c>
      <c r="B15" s="219">
        <v>99.875</v>
      </c>
      <c r="C15" s="221"/>
      <c r="D15"/>
      <c r="E15" s="222"/>
      <c r="F15" s="614"/>
      <c r="H15" s="223">
        <f t="shared" si="0"/>
        <v>99.875</v>
      </c>
      <c r="I15" s="225"/>
      <c r="K15" s="223">
        <f t="shared" si="1"/>
        <v>0.25</v>
      </c>
      <c r="L15" s="225"/>
    </row>
    <row r="16" spans="1:18" ht="15.75" x14ac:dyDescent="0.25">
      <c r="A16" s="412">
        <v>10</v>
      </c>
      <c r="B16" s="219">
        <v>100.125</v>
      </c>
      <c r="C16" s="221"/>
      <c r="D16"/>
      <c r="E16" s="222"/>
      <c r="F16" s="614"/>
      <c r="H16" s="223">
        <f t="shared" si="0"/>
        <v>100.125</v>
      </c>
      <c r="I16" s="225"/>
      <c r="K16" s="223">
        <f t="shared" si="1"/>
        <v>0.25</v>
      </c>
      <c r="L16" s="225"/>
    </row>
    <row r="17" spans="1:12" ht="15.75" x14ac:dyDescent="0.25">
      <c r="A17" s="412">
        <v>10.125</v>
      </c>
      <c r="B17" s="219">
        <v>100.375</v>
      </c>
      <c r="C17" s="221"/>
      <c r="D17"/>
      <c r="E17" s="222"/>
      <c r="F17" s="614"/>
      <c r="H17" s="223">
        <f t="shared" si="0"/>
        <v>100.375</v>
      </c>
      <c r="I17" s="225"/>
      <c r="K17" s="223">
        <f t="shared" si="1"/>
        <v>0.25</v>
      </c>
      <c r="L17" s="225"/>
    </row>
    <row r="18" spans="1:12" ht="15.75" x14ac:dyDescent="0.25">
      <c r="A18" s="412">
        <v>10.25</v>
      </c>
      <c r="B18" s="219">
        <v>100.625</v>
      </c>
      <c r="C18" s="221"/>
      <c r="D18"/>
      <c r="E18" s="222"/>
      <c r="F18" s="614"/>
      <c r="H18" s="223">
        <f t="shared" si="0"/>
        <v>100.625</v>
      </c>
      <c r="I18" s="225"/>
      <c r="K18" s="223">
        <f t="shared" si="1"/>
        <v>0.25</v>
      </c>
      <c r="L18" s="225"/>
    </row>
    <row r="19" spans="1:12" ht="15.75" x14ac:dyDescent="0.25">
      <c r="A19" s="412">
        <v>10.375</v>
      </c>
      <c r="B19" s="219">
        <v>100.875</v>
      </c>
      <c r="C19" s="221"/>
      <c r="D19"/>
      <c r="E19" s="222"/>
      <c r="F19" s="614"/>
      <c r="H19" s="223">
        <f t="shared" si="0"/>
        <v>100.875</v>
      </c>
      <c r="I19" s="225"/>
      <c r="K19" s="223">
        <f t="shared" si="1"/>
        <v>0.25</v>
      </c>
      <c r="L19" s="225"/>
    </row>
    <row r="20" spans="1:12" ht="15.75" x14ac:dyDescent="0.25">
      <c r="A20" s="412">
        <v>10.5</v>
      </c>
      <c r="B20" s="219">
        <v>101.125</v>
      </c>
      <c r="C20" s="221"/>
      <c r="D20"/>
      <c r="E20" s="222"/>
      <c r="F20" s="614"/>
      <c r="H20" s="223">
        <f t="shared" si="0"/>
        <v>101.125</v>
      </c>
      <c r="I20" s="225"/>
      <c r="K20" s="223">
        <f t="shared" si="1"/>
        <v>0.25</v>
      </c>
      <c r="L20" s="225"/>
    </row>
    <row r="21" spans="1:12" ht="15.75" x14ac:dyDescent="0.25">
      <c r="A21" s="412">
        <v>10.625</v>
      </c>
      <c r="B21" s="219">
        <v>101.375</v>
      </c>
      <c r="C21" s="221"/>
      <c r="D21"/>
      <c r="E21" s="222"/>
      <c r="F21" s="614"/>
      <c r="H21" s="223">
        <f t="shared" si="0"/>
        <v>101.375</v>
      </c>
      <c r="I21" s="225"/>
      <c r="K21" s="223">
        <f t="shared" si="1"/>
        <v>0.25</v>
      </c>
      <c r="L21" s="225"/>
    </row>
    <row r="22" spans="1:12" ht="15.75" x14ac:dyDescent="0.25">
      <c r="A22" s="412">
        <v>10.75</v>
      </c>
      <c r="B22" s="219">
        <v>101.625</v>
      </c>
      <c r="C22" s="221"/>
      <c r="D22"/>
      <c r="E22" s="222"/>
      <c r="F22" s="614"/>
      <c r="H22" s="223">
        <f t="shared" si="0"/>
        <v>101.625</v>
      </c>
      <c r="I22" s="225"/>
      <c r="K22" s="223">
        <f t="shared" si="1"/>
        <v>0.25</v>
      </c>
      <c r="L22" s="225"/>
    </row>
    <row r="23" spans="1:12" ht="15.75" x14ac:dyDescent="0.25">
      <c r="A23" s="412">
        <v>10.875</v>
      </c>
      <c r="B23" s="219">
        <v>101.875</v>
      </c>
      <c r="C23" s="221"/>
      <c r="D23"/>
      <c r="E23" s="222"/>
      <c r="F23" s="614"/>
      <c r="H23" s="223">
        <f t="shared" si="0"/>
        <v>101.875</v>
      </c>
      <c r="I23" s="225"/>
      <c r="K23" s="223">
        <f t="shared" si="1"/>
        <v>0.25</v>
      </c>
      <c r="L23" s="225"/>
    </row>
    <row r="24" spans="1:12" ht="15.75" x14ac:dyDescent="0.25">
      <c r="A24" s="412">
        <v>11</v>
      </c>
      <c r="B24" s="219">
        <v>102.125</v>
      </c>
      <c r="C24" s="221"/>
      <c r="D24"/>
      <c r="E24" s="222"/>
      <c r="F24" s="614"/>
      <c r="H24" s="223">
        <f t="shared" si="0"/>
        <v>102.125</v>
      </c>
      <c r="I24" s="225"/>
      <c r="K24" s="223">
        <f t="shared" si="1"/>
        <v>0.25</v>
      </c>
      <c r="L24" s="225"/>
    </row>
    <row r="25" spans="1:12" ht="15.75" x14ac:dyDescent="0.25">
      <c r="A25" s="412">
        <v>11.125</v>
      </c>
      <c r="B25" s="219">
        <v>102.375</v>
      </c>
      <c r="C25" s="221"/>
      <c r="D25"/>
      <c r="E25" s="222"/>
      <c r="F25" s="614"/>
      <c r="H25" s="223">
        <f t="shared" si="0"/>
        <v>102.375</v>
      </c>
      <c r="I25" s="225"/>
      <c r="K25" s="223">
        <f t="shared" si="1"/>
        <v>0.25</v>
      </c>
      <c r="L25" s="225"/>
    </row>
    <row r="26" spans="1:12" ht="15.75" x14ac:dyDescent="0.25">
      <c r="A26" s="412">
        <v>11.25</v>
      </c>
      <c r="B26" s="219">
        <v>102.625</v>
      </c>
      <c r="C26" s="221"/>
      <c r="D26"/>
      <c r="E26" s="222"/>
      <c r="F26" s="614"/>
      <c r="H26" s="223">
        <f t="shared" si="0"/>
        <v>102.625</v>
      </c>
      <c r="I26" s="225"/>
      <c r="K26" s="223">
        <f t="shared" si="1"/>
        <v>0.25</v>
      </c>
      <c r="L26" s="225"/>
    </row>
    <row r="27" spans="1:12" ht="15.75" x14ac:dyDescent="0.25">
      <c r="A27" s="412">
        <v>11.375</v>
      </c>
      <c r="B27" s="219">
        <v>102.875</v>
      </c>
      <c r="C27" s="221"/>
      <c r="D27"/>
      <c r="E27" s="222"/>
      <c r="F27" s="614"/>
      <c r="H27" s="223">
        <f t="shared" si="0"/>
        <v>102.875</v>
      </c>
      <c r="I27" s="225"/>
      <c r="K27" s="223">
        <f t="shared" si="1"/>
        <v>0.25</v>
      </c>
      <c r="L27" s="225"/>
    </row>
    <row r="28" spans="1:12" ht="15.75" x14ac:dyDescent="0.25">
      <c r="A28" s="412">
        <v>11.5</v>
      </c>
      <c r="B28" s="219">
        <v>103.125</v>
      </c>
      <c r="C28" s="221"/>
      <c r="D28"/>
      <c r="E28" s="222"/>
      <c r="F28" s="614"/>
      <c r="H28" s="223">
        <f t="shared" si="0"/>
        <v>103.125</v>
      </c>
      <c r="I28" s="225"/>
      <c r="K28" s="223">
        <f t="shared" si="1"/>
        <v>0.25</v>
      </c>
      <c r="L28" s="225"/>
    </row>
    <row r="29" spans="1:12" ht="15.75" x14ac:dyDescent="0.25">
      <c r="A29" s="412">
        <v>11.625</v>
      </c>
      <c r="B29" s="219">
        <v>103.375</v>
      </c>
      <c r="C29" s="221"/>
      <c r="D29"/>
      <c r="E29" s="222"/>
      <c r="F29" s="614"/>
      <c r="H29" s="223">
        <f t="shared" si="0"/>
        <v>103.375</v>
      </c>
      <c r="I29" s="225"/>
      <c r="K29" s="223">
        <f t="shared" si="1"/>
        <v>0.25</v>
      </c>
      <c r="L29" s="225"/>
    </row>
    <row r="30" spans="1:12" ht="15.75" x14ac:dyDescent="0.25">
      <c r="A30" s="412">
        <v>11.75</v>
      </c>
      <c r="B30" s="219">
        <v>103.625</v>
      </c>
      <c r="C30" s="221"/>
      <c r="D30"/>
      <c r="E30" s="222"/>
      <c r="F30" s="614"/>
      <c r="H30" s="223">
        <f t="shared" si="0"/>
        <v>103.625</v>
      </c>
      <c r="I30" s="225"/>
      <c r="K30" s="223">
        <f t="shared" si="1"/>
        <v>0.25</v>
      </c>
      <c r="L30" s="225"/>
    </row>
    <row r="31" spans="1:12" ht="15.75" x14ac:dyDescent="0.25">
      <c r="A31" s="412">
        <v>11.875</v>
      </c>
      <c r="B31" s="219">
        <v>103.875</v>
      </c>
      <c r="C31" s="221"/>
      <c r="D31"/>
      <c r="E31" s="222"/>
      <c r="F31" s="614"/>
      <c r="H31" s="223">
        <f t="shared" si="0"/>
        <v>103.875</v>
      </c>
      <c r="I31" s="225"/>
      <c r="K31" s="223">
        <f t="shared" si="1"/>
        <v>0.25</v>
      </c>
      <c r="L31" s="225"/>
    </row>
    <row r="32" spans="1:12" ht="15.75" x14ac:dyDescent="0.25">
      <c r="A32" s="412">
        <v>12</v>
      </c>
      <c r="B32" s="219">
        <v>104.125</v>
      </c>
      <c r="C32" s="221"/>
      <c r="D32"/>
      <c r="E32" s="222"/>
      <c r="F32" s="614"/>
      <c r="H32" s="223">
        <f t="shared" si="0"/>
        <v>104.125</v>
      </c>
      <c r="I32" s="225"/>
      <c r="K32" s="223">
        <f t="shared" si="1"/>
        <v>0.25</v>
      </c>
      <c r="L32" s="225"/>
    </row>
    <row r="33" spans="1:12" ht="15.75" x14ac:dyDescent="0.25">
      <c r="A33" s="412">
        <v>12.125</v>
      </c>
      <c r="B33" s="219">
        <v>104.375</v>
      </c>
      <c r="C33" s="221"/>
      <c r="D33"/>
      <c r="E33" s="222"/>
      <c r="F33" s="614"/>
      <c r="H33" s="223">
        <f t="shared" si="0"/>
        <v>104.375</v>
      </c>
      <c r="I33" s="225"/>
      <c r="K33" s="223">
        <f t="shared" si="1"/>
        <v>0.25</v>
      </c>
      <c r="L33" s="225"/>
    </row>
    <row r="34" spans="1:12" ht="15.75" x14ac:dyDescent="0.25">
      <c r="A34" s="412">
        <v>12.25</v>
      </c>
      <c r="B34" s="219">
        <v>104.625</v>
      </c>
      <c r="C34" s="221"/>
      <c r="D34"/>
      <c r="E34" s="222"/>
      <c r="F34" s="614"/>
      <c r="H34" s="223">
        <f t="shared" si="0"/>
        <v>104.625</v>
      </c>
      <c r="I34" s="225"/>
      <c r="K34" s="223">
        <f t="shared" si="1"/>
        <v>0.25</v>
      </c>
      <c r="L34" s="225"/>
    </row>
    <row r="35" spans="1:12" ht="15.75" x14ac:dyDescent="0.25">
      <c r="A35" s="412">
        <v>12.375</v>
      </c>
      <c r="B35" s="219">
        <v>104.875</v>
      </c>
      <c r="C35" s="221"/>
      <c r="D35"/>
      <c r="E35" s="222"/>
      <c r="F35" s="614"/>
      <c r="H35" s="223">
        <f t="shared" si="0"/>
        <v>104.875</v>
      </c>
      <c r="I35" s="225"/>
      <c r="K35" s="223">
        <f t="shared" si="1"/>
        <v>0.25</v>
      </c>
      <c r="L35" s="225"/>
    </row>
    <row r="36" spans="1:12" ht="15.75" x14ac:dyDescent="0.25">
      <c r="A36" s="412">
        <v>12.5</v>
      </c>
      <c r="B36" s="219">
        <v>105.125</v>
      </c>
      <c r="C36" s="221"/>
      <c r="D36"/>
      <c r="E36" s="222"/>
      <c r="F36" s="614"/>
      <c r="H36" s="223">
        <f t="shared" si="0"/>
        <v>105.125</v>
      </c>
      <c r="I36" s="225"/>
      <c r="K36" s="223">
        <f t="shared" si="1"/>
        <v>0.25</v>
      </c>
      <c r="L36" s="225"/>
    </row>
    <row r="37" spans="1:12" ht="15.75" x14ac:dyDescent="0.25">
      <c r="A37" s="412">
        <v>12.625</v>
      </c>
      <c r="B37" s="219">
        <v>105.375</v>
      </c>
      <c r="C37" s="221"/>
      <c r="D37"/>
      <c r="E37" s="222"/>
      <c r="F37" s="614"/>
      <c r="H37" s="223">
        <f t="shared" si="0"/>
        <v>105.375</v>
      </c>
      <c r="I37" s="225"/>
      <c r="K37" s="223">
        <f t="shared" si="1"/>
        <v>0.25</v>
      </c>
      <c r="L37" s="225"/>
    </row>
    <row r="38" spans="1:12" ht="15.75" x14ac:dyDescent="0.25">
      <c r="A38" s="412">
        <v>12.75</v>
      </c>
      <c r="B38" s="219">
        <v>105.625</v>
      </c>
      <c r="C38" s="221"/>
      <c r="D38"/>
      <c r="E38" s="222"/>
      <c r="F38" s="614"/>
      <c r="H38" s="223">
        <f t="shared" si="0"/>
        <v>105.625</v>
      </c>
      <c r="I38" s="225"/>
      <c r="K38" s="223">
        <f t="shared" si="1"/>
        <v>0.25</v>
      </c>
      <c r="L38" s="225"/>
    </row>
    <row r="39" spans="1:12" ht="15.75" x14ac:dyDescent="0.25">
      <c r="A39" s="412">
        <v>12.875</v>
      </c>
      <c r="B39" s="219">
        <v>105.875</v>
      </c>
      <c r="C39" s="221"/>
      <c r="D39"/>
      <c r="E39" s="222"/>
      <c r="F39" s="614"/>
      <c r="H39" s="223">
        <f t="shared" si="0"/>
        <v>105.875</v>
      </c>
      <c r="I39" s="225"/>
      <c r="K39" s="223">
        <f t="shared" si="1"/>
        <v>0.25</v>
      </c>
      <c r="L39" s="225"/>
    </row>
    <row r="40" spans="1:12" ht="15.75" x14ac:dyDescent="0.25">
      <c r="A40" s="412">
        <v>13</v>
      </c>
      <c r="B40" s="219">
        <v>106.125</v>
      </c>
      <c r="C40" s="221"/>
      <c r="D40"/>
      <c r="E40" s="222"/>
      <c r="F40" s="614"/>
      <c r="H40" s="223">
        <f t="shared" si="0"/>
        <v>106.125</v>
      </c>
      <c r="I40" s="225"/>
      <c r="K40" s="223">
        <f t="shared" si="1"/>
        <v>0.25</v>
      </c>
      <c r="L40" s="225"/>
    </row>
    <row r="41" spans="1:12" ht="15.75" x14ac:dyDescent="0.25">
      <c r="A41" s="412">
        <v>13.125</v>
      </c>
      <c r="B41" s="219">
        <v>106.375</v>
      </c>
      <c r="C41" s="221"/>
      <c r="D41"/>
      <c r="E41" s="222"/>
      <c r="F41" s="614"/>
      <c r="H41" s="223">
        <f t="shared" si="0"/>
        <v>106.375</v>
      </c>
      <c r="I41" s="225"/>
      <c r="K41" s="223">
        <f t="shared" si="1"/>
        <v>0.25</v>
      </c>
      <c r="L41" s="225"/>
    </row>
    <row r="42" spans="1:12" ht="15.75" x14ac:dyDescent="0.25">
      <c r="A42" s="412">
        <v>13.25</v>
      </c>
      <c r="B42" s="219">
        <v>106.625</v>
      </c>
      <c r="C42" s="221"/>
      <c r="D42"/>
      <c r="E42" s="222"/>
      <c r="F42" s="614"/>
      <c r="H42" s="223">
        <f t="shared" si="0"/>
        <v>106.625</v>
      </c>
      <c r="I42" s="225"/>
      <c r="K42" s="223">
        <f t="shared" si="1"/>
        <v>0.25</v>
      </c>
      <c r="L42" s="225"/>
    </row>
    <row r="43" spans="1:12" ht="15.75" x14ac:dyDescent="0.25">
      <c r="A43" s="412">
        <v>13.375</v>
      </c>
      <c r="B43" s="219">
        <v>106.875</v>
      </c>
      <c r="C43" s="221"/>
      <c r="D43"/>
      <c r="E43" s="222"/>
      <c r="F43" s="614"/>
      <c r="H43" s="223">
        <f t="shared" si="0"/>
        <v>106.875</v>
      </c>
      <c r="I43" s="225"/>
      <c r="K43" s="223">
        <f t="shared" si="1"/>
        <v>0.25</v>
      </c>
      <c r="L43" s="225"/>
    </row>
    <row r="44" spans="1:12" ht="15.75" x14ac:dyDescent="0.25">
      <c r="A44" s="412">
        <v>13.5</v>
      </c>
      <c r="B44" s="219">
        <v>107.125</v>
      </c>
      <c r="C44" s="221"/>
      <c r="D44"/>
      <c r="E44" s="222"/>
      <c r="F44" s="614"/>
      <c r="H44" s="223">
        <f t="shared" si="0"/>
        <v>107.125</v>
      </c>
      <c r="I44" s="225"/>
      <c r="K44" s="223">
        <f t="shared" si="1"/>
        <v>0.25</v>
      </c>
      <c r="L44" s="225"/>
    </row>
    <row r="45" spans="1:12" ht="15.75" x14ac:dyDescent="0.25">
      <c r="A45" s="412">
        <v>13.625</v>
      </c>
      <c r="B45" s="219">
        <v>107.375</v>
      </c>
      <c r="C45" s="221"/>
      <c r="D45"/>
      <c r="E45" s="222"/>
      <c r="F45" s="614"/>
      <c r="H45" s="223">
        <f t="shared" si="0"/>
        <v>107.375</v>
      </c>
      <c r="I45" s="225"/>
      <c r="K45" s="223">
        <f t="shared" si="1"/>
        <v>0.25</v>
      </c>
      <c r="L45" s="225"/>
    </row>
    <row r="46" spans="1:12" ht="15.75" x14ac:dyDescent="0.25">
      <c r="A46" s="412">
        <v>13.75</v>
      </c>
      <c r="B46" s="219">
        <v>107.625</v>
      </c>
      <c r="C46" s="221"/>
      <c r="D46"/>
      <c r="E46" s="222"/>
      <c r="F46" s="614"/>
      <c r="H46" s="223">
        <f t="shared" si="0"/>
        <v>107.625</v>
      </c>
      <c r="I46" s="225"/>
      <c r="K46" s="223">
        <f t="shared" si="1"/>
        <v>0.25</v>
      </c>
      <c r="L46" s="225"/>
    </row>
    <row r="47" spans="1:12" ht="15.75" x14ac:dyDescent="0.25">
      <c r="A47" s="412">
        <v>13.875</v>
      </c>
      <c r="B47" s="219">
        <v>107.875</v>
      </c>
      <c r="C47" s="221"/>
      <c r="D47"/>
      <c r="E47" s="222"/>
      <c r="F47" s="614"/>
      <c r="H47" s="223">
        <f t="shared" si="0"/>
        <v>107.875</v>
      </c>
      <c r="I47" s="225"/>
      <c r="K47" s="223">
        <f t="shared" si="1"/>
        <v>0.25</v>
      </c>
      <c r="L47" s="225"/>
    </row>
    <row r="48" spans="1:12" ht="15.75" x14ac:dyDescent="0.25">
      <c r="A48" s="412">
        <v>14</v>
      </c>
      <c r="B48" s="219">
        <v>108.125</v>
      </c>
      <c r="C48" s="221"/>
      <c r="D48"/>
      <c r="E48" s="222"/>
      <c r="F48" s="614"/>
      <c r="H48" s="223">
        <f t="shared" si="0"/>
        <v>108.125</v>
      </c>
      <c r="I48" s="225"/>
      <c r="K48" s="223">
        <f t="shared" si="1"/>
        <v>0.25</v>
      </c>
      <c r="L48" s="225"/>
    </row>
    <row r="49" spans="1:12" ht="15.75" x14ac:dyDescent="0.25">
      <c r="A49" s="412">
        <v>14.125</v>
      </c>
      <c r="B49" s="219">
        <v>108.375</v>
      </c>
      <c r="C49" s="221"/>
      <c r="D49"/>
      <c r="E49" s="222"/>
      <c r="F49" s="614"/>
      <c r="H49" s="223">
        <f t="shared" si="0"/>
        <v>108.375</v>
      </c>
      <c r="I49" s="225"/>
      <c r="K49" s="223">
        <f t="shared" si="1"/>
        <v>0.25</v>
      </c>
      <c r="L49" s="225"/>
    </row>
    <row r="50" spans="1:12" ht="15.75" x14ac:dyDescent="0.25">
      <c r="A50" s="412">
        <v>14.25</v>
      </c>
      <c r="B50" s="219">
        <v>108.625</v>
      </c>
      <c r="C50" s="221"/>
      <c r="D50"/>
      <c r="E50" s="222"/>
      <c r="F50" s="614"/>
      <c r="H50" s="223">
        <f t="shared" si="0"/>
        <v>108.625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0259-FB2B-4E1C-B2E8-F81CEF94047B}">
  <sheetPr published="0" codeName="Sheet9">
    <tabColor rgb="FF7030A0"/>
  </sheetPr>
  <dimension ref="A1:W32"/>
  <sheetViews>
    <sheetView workbookViewId="0">
      <selection activeCell="X2" sqref="X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317</v>
      </c>
      <c r="B1" s="702">
        <v>45321</v>
      </c>
      <c r="C1" s="703" t="str">
        <f>TEXT(B1,"YYYYMMDD")</f>
        <v>20240130</v>
      </c>
      <c r="S1" s="704" t="s">
        <v>318</v>
      </c>
      <c r="T1" s="704"/>
      <c r="U1" s="704"/>
    </row>
    <row r="2" spans="1:23" x14ac:dyDescent="0.25">
      <c r="A2" s="701" t="s">
        <v>319</v>
      </c>
      <c r="B2" s="701" t="s">
        <v>320</v>
      </c>
      <c r="C2" s="703" t="str">
        <f>"v"&amp;B2</f>
        <v>vB</v>
      </c>
      <c r="S2" s="704"/>
      <c r="T2" s="704"/>
      <c r="U2" s="704"/>
    </row>
    <row r="3" spans="1:23" x14ac:dyDescent="0.25">
      <c r="A3" s="701" t="s">
        <v>321</v>
      </c>
      <c r="B3" s="701">
        <v>5.34</v>
      </c>
      <c r="C3" s="705" t="s">
        <v>322</v>
      </c>
      <c r="D3" s="201"/>
      <c r="E3" s="201"/>
      <c r="F3" s="201"/>
      <c r="G3" s="201"/>
      <c r="H3" s="201"/>
      <c r="I3" s="201"/>
    </row>
    <row r="5" spans="1:23" x14ac:dyDescent="0.25">
      <c r="A5" s="210"/>
      <c r="B5" s="706" t="s">
        <v>323</v>
      </c>
      <c r="C5" s="706"/>
      <c r="D5" s="706"/>
      <c r="E5" s="200" t="s">
        <v>324</v>
      </c>
      <c r="F5" s="200"/>
      <c r="G5" s="200"/>
      <c r="H5" s="706" t="s">
        <v>206</v>
      </c>
      <c r="I5" s="706"/>
      <c r="J5" s="706"/>
      <c r="K5" s="200" t="s">
        <v>325</v>
      </c>
      <c r="L5" s="200"/>
      <c r="M5" s="200"/>
    </row>
    <row r="6" spans="1:23" s="710" customFormat="1" x14ac:dyDescent="0.25">
      <c r="A6" s="707" t="s">
        <v>194</v>
      </c>
      <c r="B6" s="707" t="s">
        <v>154</v>
      </c>
      <c r="C6" s="707" t="s">
        <v>326</v>
      </c>
      <c r="D6" s="707" t="s">
        <v>327</v>
      </c>
      <c r="E6" s="708" t="s">
        <v>154</v>
      </c>
      <c r="F6" s="707" t="s">
        <v>326</v>
      </c>
      <c r="G6" s="707" t="s">
        <v>327</v>
      </c>
      <c r="H6" s="707" t="s">
        <v>154</v>
      </c>
      <c r="I6" s="707" t="s">
        <v>326</v>
      </c>
      <c r="J6" s="707" t="s">
        <v>327</v>
      </c>
      <c r="K6" s="707" t="s">
        <v>154</v>
      </c>
      <c r="L6" s="707" t="s">
        <v>326</v>
      </c>
      <c r="M6" s="707" t="s">
        <v>327</v>
      </c>
      <c r="N6" s="709" t="s">
        <v>328</v>
      </c>
      <c r="O6" s="709"/>
      <c r="P6" s="709"/>
      <c r="Q6" s="709"/>
    </row>
    <row r="7" spans="1:23" x14ac:dyDescent="0.25">
      <c r="A7" s="711">
        <v>45293</v>
      </c>
      <c r="B7" s="712"/>
      <c r="C7">
        <v>-0.125</v>
      </c>
      <c r="E7" s="712"/>
      <c r="F7">
        <v>-0.125</v>
      </c>
      <c r="H7" s="712"/>
      <c r="I7">
        <v>-0.125</v>
      </c>
      <c r="K7" s="712"/>
      <c r="N7" s="713" t="s">
        <v>329</v>
      </c>
      <c r="O7" s="201"/>
      <c r="P7" s="201"/>
      <c r="Q7" s="201"/>
    </row>
    <row r="8" spans="1:23" x14ac:dyDescent="0.25">
      <c r="A8" s="711">
        <v>45294</v>
      </c>
      <c r="B8" s="712"/>
      <c r="E8" s="712"/>
      <c r="H8" s="712"/>
      <c r="I8" s="714">
        <v>-0.25</v>
      </c>
      <c r="K8" s="712"/>
      <c r="N8" s="713" t="s">
        <v>330</v>
      </c>
      <c r="O8" s="201"/>
      <c r="P8" s="201"/>
      <c r="Q8" s="201"/>
    </row>
    <row r="9" spans="1:23" x14ac:dyDescent="0.25">
      <c r="A9" s="711">
        <v>45295</v>
      </c>
      <c r="B9" s="712" t="s">
        <v>331</v>
      </c>
      <c r="E9" s="712" t="s">
        <v>331</v>
      </c>
      <c r="H9" s="712" t="s">
        <v>331</v>
      </c>
      <c r="K9" s="712"/>
      <c r="N9" s="713" t="s">
        <v>332</v>
      </c>
      <c r="O9" s="201"/>
      <c r="P9" s="201"/>
      <c r="Q9" s="201"/>
    </row>
    <row r="10" spans="1:23" x14ac:dyDescent="0.25">
      <c r="A10" s="711">
        <v>45296</v>
      </c>
      <c r="B10" s="712"/>
      <c r="C10">
        <v>-0.125</v>
      </c>
      <c r="E10" s="712"/>
      <c r="F10">
        <v>-0.125</v>
      </c>
      <c r="H10" s="712"/>
      <c r="I10">
        <v>-0.125</v>
      </c>
      <c r="K10" s="712"/>
      <c r="N10" s="712" t="s">
        <v>333</v>
      </c>
    </row>
    <row r="11" spans="1:23" x14ac:dyDescent="0.25">
      <c r="A11" s="711">
        <v>45299</v>
      </c>
      <c r="B11" s="712"/>
      <c r="E11" s="712"/>
      <c r="H11" s="712"/>
      <c r="K11" s="712"/>
      <c r="N11" s="713" t="s">
        <v>334</v>
      </c>
      <c r="O11" s="201"/>
      <c r="P11" s="201"/>
      <c r="Q11" s="201"/>
    </row>
    <row r="12" spans="1:23" x14ac:dyDescent="0.25">
      <c r="A12" s="711">
        <v>45300</v>
      </c>
      <c r="B12" s="712"/>
      <c r="C12" s="715"/>
      <c r="E12" s="712"/>
      <c r="F12" s="715"/>
      <c r="H12" s="712"/>
      <c r="K12" s="712"/>
      <c r="N12" s="713" t="s">
        <v>335</v>
      </c>
      <c r="O12" s="201"/>
      <c r="P12" s="201"/>
      <c r="Q12" s="201"/>
    </row>
    <row r="13" spans="1:23" x14ac:dyDescent="0.25">
      <c r="A13" s="711">
        <v>45301</v>
      </c>
      <c r="B13" s="712"/>
      <c r="C13">
        <v>0.25</v>
      </c>
      <c r="E13" s="712"/>
      <c r="F13">
        <v>0.25</v>
      </c>
      <c r="H13" s="712"/>
      <c r="I13">
        <v>0.25</v>
      </c>
      <c r="K13" s="712"/>
      <c r="N13" s="713" t="s">
        <v>336</v>
      </c>
      <c r="O13" s="201"/>
      <c r="P13" s="201"/>
      <c r="Q13" s="201"/>
    </row>
    <row r="14" spans="1:23" x14ac:dyDescent="0.25">
      <c r="A14" s="711">
        <v>45302</v>
      </c>
      <c r="B14" s="712"/>
      <c r="C14">
        <v>0.125</v>
      </c>
      <c r="E14" s="712"/>
      <c r="F14">
        <v>0.125</v>
      </c>
      <c r="H14" s="712"/>
      <c r="I14">
        <v>0.125</v>
      </c>
      <c r="K14" s="712"/>
      <c r="N14" s="713" t="s">
        <v>337</v>
      </c>
      <c r="O14" s="201"/>
      <c r="P14" s="201"/>
      <c r="Q14" s="201"/>
    </row>
    <row r="15" spans="1:23" ht="15.75" thickBot="1" x14ac:dyDescent="0.3">
      <c r="A15" s="711">
        <v>45303</v>
      </c>
      <c r="B15" s="712"/>
      <c r="C15">
        <v>0.125</v>
      </c>
      <c r="E15" s="712"/>
      <c r="F15">
        <v>0.125</v>
      </c>
      <c r="H15" s="712"/>
      <c r="I15">
        <v>0.125</v>
      </c>
      <c r="K15" s="712"/>
      <c r="L15">
        <v>-0.25</v>
      </c>
      <c r="N15" s="713" t="s">
        <v>338</v>
      </c>
      <c r="O15" s="201"/>
      <c r="P15" s="201"/>
      <c r="Q15" s="201"/>
    </row>
    <row r="16" spans="1:23" ht="15.75" thickBot="1" x14ac:dyDescent="0.3">
      <c r="A16" s="711">
        <v>45306</v>
      </c>
      <c r="B16" s="712"/>
      <c r="E16" s="712"/>
      <c r="H16" s="712"/>
      <c r="J16" t="s">
        <v>339</v>
      </c>
      <c r="K16" s="712"/>
      <c r="N16" s="713" t="s">
        <v>340</v>
      </c>
      <c r="O16" s="201"/>
      <c r="P16" s="201"/>
      <c r="Q16" s="201"/>
      <c r="S16" s="716" t="s">
        <v>341</v>
      </c>
      <c r="T16" s="717"/>
      <c r="U16" s="717"/>
      <c r="V16" s="717"/>
      <c r="W16" s="718"/>
    </row>
    <row r="17" spans="1:23" x14ac:dyDescent="0.25">
      <c r="A17" s="711">
        <v>45307</v>
      </c>
      <c r="B17" s="712"/>
      <c r="C17">
        <v>-0.125</v>
      </c>
      <c r="E17" s="712"/>
      <c r="F17">
        <v>-0.125</v>
      </c>
      <c r="H17" s="712"/>
      <c r="I17">
        <v>-0.125</v>
      </c>
      <c r="K17" s="712"/>
      <c r="N17" s="713" t="s">
        <v>342</v>
      </c>
      <c r="O17" s="201"/>
      <c r="P17" s="201"/>
      <c r="Q17" s="201"/>
      <c r="S17" s="226" t="s">
        <v>323</v>
      </c>
      <c r="T17" s="719">
        <v>0.25</v>
      </c>
      <c r="U17" s="201"/>
      <c r="V17" s="201"/>
      <c r="W17" s="720"/>
    </row>
    <row r="18" spans="1:23" x14ac:dyDescent="0.25">
      <c r="A18" s="711">
        <v>45308</v>
      </c>
      <c r="B18" s="712"/>
      <c r="E18" s="712"/>
      <c r="H18" s="712"/>
      <c r="K18" s="712"/>
      <c r="N18" s="713" t="s">
        <v>343</v>
      </c>
      <c r="O18" s="201"/>
      <c r="P18" s="201"/>
      <c r="Q18" s="201"/>
      <c r="S18" s="226" t="s">
        <v>324</v>
      </c>
      <c r="T18" s="719"/>
      <c r="U18" s="201"/>
      <c r="V18" s="201"/>
      <c r="W18" s="720"/>
    </row>
    <row r="19" spans="1:23" x14ac:dyDescent="0.25">
      <c r="A19" s="711">
        <v>45309</v>
      </c>
      <c r="B19" s="712"/>
      <c r="E19" s="712"/>
      <c r="H19" s="712"/>
      <c r="K19" s="712"/>
      <c r="N19" s="713" t="s">
        <v>344</v>
      </c>
      <c r="O19" s="201"/>
      <c r="P19" s="201"/>
      <c r="Q19" s="201"/>
      <c r="S19" s="226" t="s">
        <v>206</v>
      </c>
      <c r="T19" s="719"/>
      <c r="U19" s="201"/>
      <c r="V19" s="201"/>
      <c r="W19" s="720"/>
    </row>
    <row r="20" spans="1:23" ht="15.75" thickBot="1" x14ac:dyDescent="0.3">
      <c r="A20" s="711">
        <v>45310</v>
      </c>
      <c r="B20" s="712"/>
      <c r="E20" s="712"/>
      <c r="F20">
        <v>0.125</v>
      </c>
      <c r="H20" s="712"/>
      <c r="K20" s="712"/>
      <c r="N20" s="721" t="s">
        <v>345</v>
      </c>
      <c r="O20" s="722"/>
      <c r="P20" s="722"/>
      <c r="Q20" s="722"/>
      <c r="S20" s="236" t="s">
        <v>325</v>
      </c>
      <c r="T20" s="723"/>
      <c r="U20" s="724"/>
      <c r="V20" s="724"/>
      <c r="W20" s="725"/>
    </row>
    <row r="21" spans="1:23" x14ac:dyDescent="0.25">
      <c r="A21" s="711">
        <v>45313</v>
      </c>
      <c r="B21" s="712"/>
      <c r="C21">
        <v>0.125</v>
      </c>
      <c r="E21" s="712"/>
      <c r="F21">
        <v>0.125</v>
      </c>
      <c r="H21" s="712"/>
      <c r="K21" s="712"/>
      <c r="N21" s="721" t="s">
        <v>346</v>
      </c>
      <c r="O21" s="722"/>
      <c r="P21" s="722"/>
      <c r="Q21" s="722"/>
    </row>
    <row r="22" spans="1:23" x14ac:dyDescent="0.25">
      <c r="A22" s="711">
        <v>45313</v>
      </c>
      <c r="B22" s="712"/>
      <c r="C22">
        <v>0.375</v>
      </c>
      <c r="E22" s="712"/>
      <c r="F22">
        <v>0.375</v>
      </c>
      <c r="H22" s="712"/>
      <c r="K22" s="712"/>
      <c r="N22" s="726"/>
    </row>
    <row r="23" spans="1:23" x14ac:dyDescent="0.25">
      <c r="A23" s="711">
        <v>45314</v>
      </c>
      <c r="B23" s="712"/>
      <c r="E23" s="712"/>
      <c r="H23" s="712"/>
      <c r="K23" s="712"/>
      <c r="N23" s="713" t="s">
        <v>347</v>
      </c>
      <c r="O23" s="201"/>
      <c r="P23" s="201"/>
      <c r="Q23" s="201"/>
    </row>
    <row r="24" spans="1:23" x14ac:dyDescent="0.25">
      <c r="A24" s="711">
        <v>45315</v>
      </c>
      <c r="B24" s="712"/>
      <c r="E24" s="712"/>
      <c r="H24" s="712"/>
      <c r="K24" s="712"/>
      <c r="N24" s="713" t="s">
        <v>348</v>
      </c>
      <c r="O24" s="201"/>
      <c r="P24" s="201"/>
      <c r="Q24" s="201"/>
    </row>
    <row r="25" spans="1:23" x14ac:dyDescent="0.25">
      <c r="A25" s="711">
        <v>45316</v>
      </c>
      <c r="B25" s="712"/>
      <c r="E25" s="712"/>
      <c r="H25" s="712"/>
      <c r="K25" s="712"/>
      <c r="N25" s="713" t="s">
        <v>349</v>
      </c>
      <c r="O25" s="201"/>
      <c r="P25" s="201"/>
      <c r="Q25" s="201"/>
    </row>
    <row r="26" spans="1:23" x14ac:dyDescent="0.25">
      <c r="A26" s="711">
        <v>45317</v>
      </c>
      <c r="B26" s="712"/>
      <c r="E26" s="712"/>
      <c r="H26" s="712"/>
      <c r="K26" s="712"/>
      <c r="N26" s="713" t="s">
        <v>350</v>
      </c>
      <c r="O26" s="201"/>
      <c r="P26" s="201"/>
      <c r="Q26" s="201"/>
    </row>
    <row r="27" spans="1:23" x14ac:dyDescent="0.25">
      <c r="A27" s="711">
        <v>45320</v>
      </c>
      <c r="B27" s="712"/>
      <c r="D27" s="727"/>
      <c r="E27" s="712"/>
      <c r="G27" s="727"/>
      <c r="H27" s="712"/>
      <c r="J27" s="727"/>
      <c r="K27" s="712"/>
      <c r="M27" s="727"/>
      <c r="N27" s="713" t="s">
        <v>351</v>
      </c>
      <c r="O27" s="201"/>
      <c r="P27" s="201"/>
      <c r="Q27" s="201"/>
    </row>
    <row r="28" spans="1:23" x14ac:dyDescent="0.25">
      <c r="A28" s="711">
        <v>45321</v>
      </c>
      <c r="B28" s="712" t="s">
        <v>154</v>
      </c>
      <c r="C28">
        <v>0.25</v>
      </c>
      <c r="E28" s="712" t="s">
        <v>154</v>
      </c>
      <c r="F28">
        <v>0.25</v>
      </c>
      <c r="H28" s="712" t="s">
        <v>154</v>
      </c>
      <c r="K28" s="712"/>
      <c r="N28" s="713" t="s">
        <v>352</v>
      </c>
      <c r="O28" s="201"/>
      <c r="P28" s="201"/>
      <c r="Q28" s="201"/>
    </row>
    <row r="29" spans="1:23" x14ac:dyDescent="0.25">
      <c r="A29" s="711"/>
      <c r="B29" s="712"/>
      <c r="K29" s="712"/>
      <c r="N29" s="712"/>
    </row>
    <row r="30" spans="1:23" x14ac:dyDescent="0.25">
      <c r="A30" s="711"/>
      <c r="B30" s="712"/>
      <c r="E30" s="712"/>
      <c r="H30" s="712"/>
      <c r="K30" s="712"/>
      <c r="N30" s="712"/>
    </row>
    <row r="31" spans="1:23" x14ac:dyDescent="0.25">
      <c r="A31" s="711"/>
      <c r="B31" s="712"/>
      <c r="E31" s="712"/>
      <c r="H31" s="712"/>
      <c r="K31" s="712"/>
      <c r="N31" s="712"/>
    </row>
    <row r="32" spans="1:23" x14ac:dyDescent="0.25">
      <c r="A32" s="711"/>
    </row>
  </sheetData>
  <mergeCells count="32">
    <mergeCell ref="N28:Q28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AAEC0C1E-AE18-4C11-8BAA-7AE9A8C5686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2024-01-30T17:43:49Z</dcterms:created>
  <dcterms:modified xsi:type="dcterms:W3CDTF">2024-01-30T17:43:50Z</dcterms:modified>
</cp:coreProperties>
</file>