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0vA\"/>
    </mc:Choice>
  </mc:AlternateContent>
  <xr:revisionPtr revIDLastSave="0" documentId="8_{384F9F4C-65B1-4F2A-B154-FD49A79C3B72}" xr6:coauthVersionLast="47" xr6:coauthVersionMax="47" xr10:uidLastSave="{00000000-0000-0000-0000-000000000000}"/>
  <bookViews>
    <workbookView xWindow="28680" yWindow="-120" windowWidth="29040" windowHeight="15840" xr2:uid="{D42BB75D-E51F-41CB-8A62-DA281B45E97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H45" i="8"/>
  <c r="K45" i="8" s="1"/>
  <c r="H44" i="8"/>
  <c r="C45" i="7" s="1"/>
  <c r="H43" i="8"/>
  <c r="K43" i="8" s="1"/>
  <c r="H42" i="8"/>
  <c r="H41" i="8"/>
  <c r="H40" i="8"/>
  <c r="H39" i="8"/>
  <c r="H38" i="8"/>
  <c r="H37" i="8"/>
  <c r="K37" i="8" s="1"/>
  <c r="H36" i="8"/>
  <c r="C37" i="7" s="1"/>
  <c r="H35" i="8"/>
  <c r="K35" i="8" s="1"/>
  <c r="H34" i="8"/>
  <c r="H33" i="8"/>
  <c r="H32" i="8"/>
  <c r="H31" i="8"/>
  <c r="H30" i="8"/>
  <c r="H29" i="8"/>
  <c r="K29" i="8" s="1"/>
  <c r="H28" i="8"/>
  <c r="C29" i="7" s="1"/>
  <c r="H27" i="8"/>
  <c r="K27" i="8" s="1"/>
  <c r="H26" i="8"/>
  <c r="K26" i="8" s="1"/>
  <c r="H25" i="8"/>
  <c r="H24" i="8"/>
  <c r="H23" i="8"/>
  <c r="H22" i="8"/>
  <c r="H21" i="8"/>
  <c r="K21" i="8" s="1"/>
  <c r="H20" i="8"/>
  <c r="C21" i="7" s="1"/>
  <c r="H19" i="8"/>
  <c r="K19" i="8" s="1"/>
  <c r="H18" i="8"/>
  <c r="K18" i="8" s="1"/>
  <c r="H17" i="8"/>
  <c r="H16" i="8"/>
  <c r="H15" i="8"/>
  <c r="H14" i="8"/>
  <c r="H13" i="8"/>
  <c r="K13" i="8" s="1"/>
  <c r="H12" i="8"/>
  <c r="C13" i="7" s="1"/>
  <c r="H11" i="8"/>
  <c r="K11" i="8" s="1"/>
  <c r="H10" i="8"/>
  <c r="K10" i="8" s="1"/>
  <c r="H9" i="8"/>
  <c r="K9" i="8" s="1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H41" i="6"/>
  <c r="L41" i="6" s="1"/>
  <c r="I40" i="6"/>
  <c r="M40" i="6" s="1"/>
  <c r="H40" i="6"/>
  <c r="J39" i="6"/>
  <c r="I39" i="6"/>
  <c r="H39" i="6"/>
  <c r="L39" i="6" s="1"/>
  <c r="I38" i="6"/>
  <c r="H38" i="6"/>
  <c r="I37" i="6"/>
  <c r="H37" i="6"/>
  <c r="I36" i="6"/>
  <c r="H36" i="6"/>
  <c r="C37" i="5" s="1"/>
  <c r="I35" i="6"/>
  <c r="H35" i="6"/>
  <c r="J35" i="6" s="1"/>
  <c r="I34" i="6"/>
  <c r="H34" i="6"/>
  <c r="I33" i="6"/>
  <c r="J33" i="6" s="1"/>
  <c r="H33" i="6"/>
  <c r="L34" i="6" s="1"/>
  <c r="I32" i="6"/>
  <c r="M32" i="6" s="1"/>
  <c r="H32" i="6"/>
  <c r="J31" i="6"/>
  <c r="I31" i="6"/>
  <c r="H31" i="6"/>
  <c r="I30" i="6"/>
  <c r="M30" i="6" s="1"/>
  <c r="H30" i="6"/>
  <c r="C31" i="5" s="1"/>
  <c r="I29" i="6"/>
  <c r="H29" i="6"/>
  <c r="L29" i="6" s="1"/>
  <c r="I28" i="6"/>
  <c r="H28" i="6"/>
  <c r="I27" i="6"/>
  <c r="H27" i="6"/>
  <c r="J27" i="6" s="1"/>
  <c r="I26" i="6"/>
  <c r="H26" i="6"/>
  <c r="C27" i="5" s="1"/>
  <c r="I25" i="6"/>
  <c r="J25" i="6" s="1"/>
  <c r="H25" i="6"/>
  <c r="I24" i="6"/>
  <c r="H24" i="6"/>
  <c r="I23" i="6"/>
  <c r="D24" i="5" s="1"/>
  <c r="H23" i="6"/>
  <c r="I22" i="6"/>
  <c r="H22" i="6"/>
  <c r="C23" i="5" s="1"/>
  <c r="I21" i="6"/>
  <c r="H21" i="6"/>
  <c r="I20" i="6"/>
  <c r="H20" i="6"/>
  <c r="L20" i="6" s="1"/>
  <c r="I19" i="6"/>
  <c r="D20" i="5" s="1"/>
  <c r="H19" i="6"/>
  <c r="L19" i="6" s="1"/>
  <c r="I18" i="6"/>
  <c r="M18" i="6" s="1"/>
  <c r="H18" i="6"/>
  <c r="J17" i="6"/>
  <c r="I17" i="6"/>
  <c r="H17" i="6"/>
  <c r="L18" i="6" s="1"/>
  <c r="I16" i="6"/>
  <c r="M17" i="6" s="1"/>
  <c r="H16" i="6"/>
  <c r="L16" i="6" s="1"/>
  <c r="M15" i="6"/>
  <c r="J15" i="6"/>
  <c r="I15" i="6"/>
  <c r="H15" i="6"/>
  <c r="L15" i="6" s="1"/>
  <c r="I14" i="6"/>
  <c r="H14" i="6"/>
  <c r="I13" i="6"/>
  <c r="D14" i="5" s="1"/>
  <c r="H13" i="6"/>
  <c r="I12" i="6"/>
  <c r="H12" i="6"/>
  <c r="C13" i="5" s="1"/>
  <c r="I11" i="6"/>
  <c r="H11" i="6"/>
  <c r="J11" i="6" s="1"/>
  <c r="I10" i="6"/>
  <c r="H10" i="6"/>
  <c r="I9" i="6"/>
  <c r="J9" i="6" s="1"/>
  <c r="H9" i="6"/>
  <c r="L10" i="6" s="1"/>
  <c r="I8" i="6"/>
  <c r="M8" i="6" s="1"/>
  <c r="H8" i="6"/>
  <c r="I7" i="6"/>
  <c r="J7" i="6" s="1"/>
  <c r="H7" i="6"/>
  <c r="L7" i="6" s="1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B38" i="5"/>
  <c r="D37" i="5"/>
  <c r="B37" i="5"/>
  <c r="D36" i="5"/>
  <c r="C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B31" i="5"/>
  <c r="D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B24" i="5"/>
  <c r="D23" i="5"/>
  <c r="B23" i="5"/>
  <c r="D22" i="5"/>
  <c r="C22" i="5"/>
  <c r="B22" i="5"/>
  <c r="D21" i="5"/>
  <c r="C21" i="5"/>
  <c r="B21" i="5"/>
  <c r="C20" i="5"/>
  <c r="B20" i="5"/>
  <c r="C19" i="5"/>
  <c r="B19" i="5"/>
  <c r="D18" i="5"/>
  <c r="C18" i="5"/>
  <c r="B18" i="5"/>
  <c r="D17" i="5"/>
  <c r="B17" i="5"/>
  <c r="D16" i="5"/>
  <c r="C16" i="5"/>
  <c r="B16" i="5"/>
  <c r="D15" i="5"/>
  <c r="C15" i="5"/>
  <c r="B15" i="5"/>
  <c r="B14" i="5"/>
  <c r="D13" i="5"/>
  <c r="B13" i="5"/>
  <c r="D12" i="5"/>
  <c r="C12" i="5"/>
  <c r="B12" i="5"/>
  <c r="D11" i="5"/>
  <c r="C11" i="5"/>
  <c r="B11" i="5"/>
  <c r="C10" i="5"/>
  <c r="B10" i="5"/>
  <c r="D9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I42" i="4"/>
  <c r="M42" i="4" s="1"/>
  <c r="H42" i="4"/>
  <c r="I41" i="4"/>
  <c r="J41" i="4" s="1"/>
  <c r="H41" i="4"/>
  <c r="I40" i="4"/>
  <c r="H40" i="4"/>
  <c r="I39" i="4"/>
  <c r="H39" i="4"/>
  <c r="L39" i="4" s="1"/>
  <c r="I38" i="4"/>
  <c r="J38" i="4" s="1"/>
  <c r="H38" i="4"/>
  <c r="J37" i="4"/>
  <c r="I37" i="4"/>
  <c r="H37" i="4"/>
  <c r="I36" i="4"/>
  <c r="H36" i="4"/>
  <c r="L36" i="4" s="1"/>
  <c r="I35" i="4"/>
  <c r="J35" i="4" s="1"/>
  <c r="H35" i="4"/>
  <c r="I34" i="4"/>
  <c r="M34" i="4" s="1"/>
  <c r="H34" i="4"/>
  <c r="I33" i="4"/>
  <c r="H33" i="4"/>
  <c r="L33" i="4" s="1"/>
  <c r="I32" i="4"/>
  <c r="H32" i="4"/>
  <c r="I31" i="4"/>
  <c r="M31" i="4" s="1"/>
  <c r="H31" i="4"/>
  <c r="I30" i="4"/>
  <c r="J30" i="4" s="1"/>
  <c r="H30" i="4"/>
  <c r="I29" i="4"/>
  <c r="M29" i="4" s="1"/>
  <c r="H29" i="4"/>
  <c r="I28" i="4"/>
  <c r="H28" i="4"/>
  <c r="L28" i="4" s="1"/>
  <c r="I27" i="4"/>
  <c r="J27" i="4" s="1"/>
  <c r="H27" i="4"/>
  <c r="I26" i="4"/>
  <c r="H26" i="4"/>
  <c r="L26" i="4" s="1"/>
  <c r="I25" i="4"/>
  <c r="J25" i="4" s="1"/>
  <c r="H25" i="4"/>
  <c r="I24" i="4"/>
  <c r="M24" i="4" s="1"/>
  <c r="H24" i="4"/>
  <c r="I23" i="4"/>
  <c r="M23" i="4" s="1"/>
  <c r="H23" i="4"/>
  <c r="L24" i="4" s="1"/>
  <c r="I22" i="4"/>
  <c r="H22" i="4"/>
  <c r="I21" i="4"/>
  <c r="M21" i="4" s="1"/>
  <c r="H21" i="4"/>
  <c r="L21" i="4" s="1"/>
  <c r="I20" i="4"/>
  <c r="H20" i="4"/>
  <c r="I19" i="4"/>
  <c r="J19" i="4" s="1"/>
  <c r="H19" i="4"/>
  <c r="I18" i="4"/>
  <c r="H18" i="4"/>
  <c r="L18" i="4" s="1"/>
  <c r="I17" i="4"/>
  <c r="J17" i="4" s="1"/>
  <c r="H17" i="4"/>
  <c r="I16" i="4"/>
  <c r="H16" i="4"/>
  <c r="I15" i="4"/>
  <c r="M15" i="4" s="1"/>
  <c r="H15" i="4"/>
  <c r="C16" i="3" s="1"/>
  <c r="I14" i="4"/>
  <c r="H14" i="4"/>
  <c r="I13" i="4"/>
  <c r="M13" i="4" s="1"/>
  <c r="H13" i="4"/>
  <c r="I12" i="4"/>
  <c r="H12" i="4"/>
  <c r="I11" i="4"/>
  <c r="H11" i="4"/>
  <c r="C12" i="3" s="1"/>
  <c r="I10" i="4"/>
  <c r="H10" i="4"/>
  <c r="L10" i="4" s="1"/>
  <c r="I9" i="4"/>
  <c r="J9" i="4" s="1"/>
  <c r="H9" i="4"/>
  <c r="I8" i="4"/>
  <c r="M8" i="4" s="1"/>
  <c r="H8" i="4"/>
  <c r="C9" i="3" s="1"/>
  <c r="I7" i="4"/>
  <c r="H7" i="4"/>
  <c r="L7" i="4" s="1"/>
  <c r="I6" i="4"/>
  <c r="J6" i="4" s="1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C41" i="3"/>
  <c r="B41" i="3"/>
  <c r="C40" i="3"/>
  <c r="B40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C33" i="3"/>
  <c r="B33" i="3"/>
  <c r="C32" i="3"/>
  <c r="B32" i="3"/>
  <c r="D31" i="3"/>
  <c r="C31" i="3"/>
  <c r="B31" i="3"/>
  <c r="D30" i="3"/>
  <c r="B30" i="3"/>
  <c r="D29" i="3"/>
  <c r="B29" i="3"/>
  <c r="D28" i="3"/>
  <c r="C28" i="3"/>
  <c r="B28" i="3"/>
  <c r="D27" i="3"/>
  <c r="C27" i="3"/>
  <c r="B27" i="3"/>
  <c r="D26" i="3"/>
  <c r="C26" i="3"/>
  <c r="B26" i="3"/>
  <c r="C25" i="3"/>
  <c r="B25" i="3"/>
  <c r="D24" i="3"/>
  <c r="C24" i="3"/>
  <c r="B24" i="3"/>
  <c r="D23" i="3"/>
  <c r="C23" i="3"/>
  <c r="B23" i="3"/>
  <c r="D22" i="3"/>
  <c r="B22" i="3"/>
  <c r="D21" i="3"/>
  <c r="C21" i="3"/>
  <c r="B21" i="3"/>
  <c r="D20" i="3"/>
  <c r="C20" i="3"/>
  <c r="B20" i="3"/>
  <c r="C19" i="3"/>
  <c r="B19" i="3"/>
  <c r="C18" i="3"/>
  <c r="B18" i="3"/>
  <c r="D17" i="3"/>
  <c r="C17" i="3"/>
  <c r="B17" i="3"/>
  <c r="D16" i="3"/>
  <c r="B16" i="3"/>
  <c r="D15" i="3"/>
  <c r="C15" i="3"/>
  <c r="B15" i="3"/>
  <c r="D14" i="3"/>
  <c r="C14" i="3"/>
  <c r="B14" i="3"/>
  <c r="D13" i="3"/>
  <c r="C13" i="3"/>
  <c r="B13" i="3"/>
  <c r="D12" i="3"/>
  <c r="B12" i="3"/>
  <c r="D11" i="3"/>
  <c r="C11" i="3"/>
  <c r="B11" i="3"/>
  <c r="D10" i="3"/>
  <c r="C10" i="3"/>
  <c r="B10" i="3"/>
  <c r="D9" i="3"/>
  <c r="B9" i="3"/>
  <c r="D8" i="3"/>
  <c r="B8" i="3"/>
  <c r="D7" i="3"/>
  <c r="C7" i="3"/>
  <c r="B7" i="3"/>
  <c r="D4" i="3"/>
  <c r="T30" i="2"/>
  <c r="L30" i="2"/>
  <c r="K30" i="2"/>
  <c r="S30" i="2" s="1"/>
  <c r="J30" i="2"/>
  <c r="R30" i="2" s="1"/>
  <c r="S29" i="2"/>
  <c r="L29" i="2"/>
  <c r="P29" i="2" s="1"/>
  <c r="K29" i="2"/>
  <c r="J29" i="2"/>
  <c r="S28" i="2"/>
  <c r="L28" i="2"/>
  <c r="T29" i="2" s="1"/>
  <c r="K28" i="2"/>
  <c r="J28" i="2"/>
  <c r="L27" i="2"/>
  <c r="T27" i="2" s="1"/>
  <c r="K27" i="2"/>
  <c r="S27" i="2" s="1"/>
  <c r="J27" i="2"/>
  <c r="R27" i="2" s="1"/>
  <c r="L26" i="2"/>
  <c r="T26" i="2" s="1"/>
  <c r="K26" i="2"/>
  <c r="S26" i="2" s="1"/>
  <c r="J26" i="2"/>
  <c r="R26" i="2" s="1"/>
  <c r="S25" i="2"/>
  <c r="L25" i="2"/>
  <c r="P25" i="2" s="1"/>
  <c r="K25" i="2"/>
  <c r="J25" i="2"/>
  <c r="S24" i="2"/>
  <c r="L24" i="2"/>
  <c r="T25" i="2" s="1"/>
  <c r="K24" i="2"/>
  <c r="J24" i="2"/>
  <c r="L23" i="2"/>
  <c r="T23" i="2" s="1"/>
  <c r="K23" i="2"/>
  <c r="S23" i="2" s="1"/>
  <c r="J23" i="2"/>
  <c r="R23" i="2" s="1"/>
  <c r="L22" i="2"/>
  <c r="T22" i="2" s="1"/>
  <c r="K22" i="2"/>
  <c r="S22" i="2" s="1"/>
  <c r="J22" i="2"/>
  <c r="R22" i="2" s="1"/>
  <c r="S21" i="2"/>
  <c r="L21" i="2"/>
  <c r="T21" i="2" s="1"/>
  <c r="K21" i="2"/>
  <c r="J21" i="2"/>
  <c r="S20" i="2"/>
  <c r="L20" i="2"/>
  <c r="P20" i="2" s="1"/>
  <c r="K20" i="2"/>
  <c r="J20" i="2"/>
  <c r="L19" i="2"/>
  <c r="T19" i="2" s="1"/>
  <c r="K19" i="2"/>
  <c r="S19" i="2" s="1"/>
  <c r="J19" i="2"/>
  <c r="R19" i="2" s="1"/>
  <c r="L18" i="2"/>
  <c r="T18" i="2" s="1"/>
  <c r="K18" i="2"/>
  <c r="S18" i="2" s="1"/>
  <c r="J18" i="2"/>
  <c r="R18" i="2" s="1"/>
  <c r="S17" i="2"/>
  <c r="L17" i="2"/>
  <c r="T17" i="2" s="1"/>
  <c r="K17" i="2"/>
  <c r="J17" i="2"/>
  <c r="S16" i="2"/>
  <c r="L16" i="2"/>
  <c r="P16" i="2" s="1"/>
  <c r="K16" i="2"/>
  <c r="J16" i="2"/>
  <c r="L15" i="2"/>
  <c r="T15" i="2" s="1"/>
  <c r="K15" i="2"/>
  <c r="S15" i="2" s="1"/>
  <c r="J15" i="2"/>
  <c r="R15" i="2" s="1"/>
  <c r="S14" i="2"/>
  <c r="L14" i="2"/>
  <c r="T14" i="2" s="1"/>
  <c r="K14" i="2"/>
  <c r="P14" i="2" s="1"/>
  <c r="J14" i="2"/>
  <c r="R14" i="2" s="1"/>
  <c r="S13" i="2"/>
  <c r="L13" i="2"/>
  <c r="T13" i="2" s="1"/>
  <c r="K13" i="2"/>
  <c r="J13" i="2"/>
  <c r="S12" i="2"/>
  <c r="L12" i="2"/>
  <c r="P12" i="2" s="1"/>
  <c r="K12" i="2"/>
  <c r="J12" i="2"/>
  <c r="L11" i="2"/>
  <c r="T11" i="2" s="1"/>
  <c r="K11" i="2"/>
  <c r="S11" i="2" s="1"/>
  <c r="J11" i="2"/>
  <c r="R11" i="2" s="1"/>
  <c r="S10" i="2"/>
  <c r="L10" i="2"/>
  <c r="T10" i="2" s="1"/>
  <c r="K10" i="2"/>
  <c r="P10" i="2" s="1"/>
  <c r="J10" i="2"/>
  <c r="R10" i="2" s="1"/>
  <c r="S9" i="2"/>
  <c r="L9" i="2"/>
  <c r="T9" i="2" s="1"/>
  <c r="K9" i="2"/>
  <c r="J9" i="2"/>
  <c r="S8" i="2"/>
  <c r="L8" i="2"/>
  <c r="P8" i="2" s="1"/>
  <c r="K8" i="2"/>
  <c r="J8" i="2"/>
  <c r="L7" i="2"/>
  <c r="K7" i="2"/>
  <c r="P7" i="2" s="1"/>
  <c r="J7" i="2"/>
  <c r="R7" i="2" s="1"/>
  <c r="L6" i="2"/>
  <c r="T7" i="2" s="1"/>
  <c r="K6" i="2"/>
  <c r="O6" i="2" s="1"/>
  <c r="J6" i="2"/>
  <c r="E30" i="1"/>
  <c r="D30" i="1"/>
  <c r="B30" i="1"/>
  <c r="E29" i="1"/>
  <c r="D29" i="1"/>
  <c r="C29" i="1"/>
  <c r="B29" i="1"/>
  <c r="D28" i="1"/>
  <c r="C28" i="1"/>
  <c r="B28" i="1"/>
  <c r="E27" i="1"/>
  <c r="D27" i="1"/>
  <c r="C27" i="1"/>
  <c r="B27" i="1"/>
  <c r="E26" i="1"/>
  <c r="D26" i="1"/>
  <c r="B26" i="1"/>
  <c r="E25" i="1"/>
  <c r="D25" i="1"/>
  <c r="C25" i="1"/>
  <c r="B25" i="1"/>
  <c r="D24" i="1"/>
  <c r="C24" i="1"/>
  <c r="B24" i="1"/>
  <c r="E23" i="1"/>
  <c r="D23" i="1"/>
  <c r="C23" i="1"/>
  <c r="B23" i="1"/>
  <c r="E22" i="1"/>
  <c r="D22" i="1"/>
  <c r="B22" i="1"/>
  <c r="E21" i="1"/>
  <c r="D21" i="1"/>
  <c r="C21" i="1"/>
  <c r="B21" i="1"/>
  <c r="D20" i="1"/>
  <c r="C20" i="1"/>
  <c r="B20" i="1"/>
  <c r="E19" i="1"/>
  <c r="D19" i="1"/>
  <c r="C19" i="1"/>
  <c r="B19" i="1"/>
  <c r="E18" i="1"/>
  <c r="D18" i="1"/>
  <c r="B18" i="1"/>
  <c r="E17" i="1"/>
  <c r="D17" i="1"/>
  <c r="C17" i="1"/>
  <c r="B17" i="1"/>
  <c r="D16" i="1"/>
  <c r="C16" i="1"/>
  <c r="B16" i="1"/>
  <c r="E15" i="1"/>
  <c r="D15" i="1"/>
  <c r="C15" i="1"/>
  <c r="B15" i="1"/>
  <c r="E14" i="1"/>
  <c r="D14" i="1"/>
  <c r="B14" i="1"/>
  <c r="E13" i="1"/>
  <c r="D13" i="1"/>
  <c r="C13" i="1"/>
  <c r="B13" i="1"/>
  <c r="D12" i="1"/>
  <c r="C12" i="1"/>
  <c r="B12" i="1"/>
  <c r="E11" i="1"/>
  <c r="D11" i="1"/>
  <c r="C11" i="1"/>
  <c r="B11" i="1"/>
  <c r="E10" i="1"/>
  <c r="D10" i="1"/>
  <c r="B10" i="1"/>
  <c r="E9" i="1"/>
  <c r="D9" i="1"/>
  <c r="C9" i="1"/>
  <c r="B9" i="1"/>
  <c r="D8" i="1"/>
  <c r="C8" i="1"/>
  <c r="B8" i="1"/>
  <c r="E7" i="1"/>
  <c r="D7" i="1"/>
  <c r="C7" i="1"/>
  <c r="B7" i="1"/>
  <c r="E6" i="1"/>
  <c r="C6" i="1"/>
  <c r="B6" i="1"/>
  <c r="C4" i="1"/>
  <c r="D18" i="3" l="1"/>
  <c r="L29" i="4"/>
  <c r="T8" i="2"/>
  <c r="P11" i="2"/>
  <c r="T12" i="2"/>
  <c r="P15" i="2"/>
  <c r="T16" i="2"/>
  <c r="P19" i="2"/>
  <c r="T20" i="2"/>
  <c r="P23" i="2"/>
  <c r="T24" i="2"/>
  <c r="P27" i="2"/>
  <c r="T28" i="2"/>
  <c r="C8" i="3"/>
  <c r="L12" i="4"/>
  <c r="M36" i="4"/>
  <c r="J43" i="4"/>
  <c r="D10" i="5"/>
  <c r="D26" i="5"/>
  <c r="D34" i="5"/>
  <c r="M26" i="6"/>
  <c r="J37" i="6"/>
  <c r="K14" i="8"/>
  <c r="K22" i="8"/>
  <c r="K30" i="8"/>
  <c r="K38" i="8"/>
  <c r="K46" i="8"/>
  <c r="C29" i="3"/>
  <c r="M18" i="4"/>
  <c r="M39" i="4"/>
  <c r="L23" i="6"/>
  <c r="L37" i="6"/>
  <c r="C10" i="1"/>
  <c r="C14" i="1"/>
  <c r="C18" i="1"/>
  <c r="C22" i="1"/>
  <c r="C26" i="1"/>
  <c r="C30" i="1"/>
  <c r="R9" i="2"/>
  <c r="R13" i="2"/>
  <c r="R17" i="2"/>
  <c r="R21" i="2"/>
  <c r="R25" i="2"/>
  <c r="R29" i="2"/>
  <c r="D32" i="3"/>
  <c r="D40" i="3"/>
  <c r="L9" i="4"/>
  <c r="M12" i="4"/>
  <c r="J22" i="4"/>
  <c r="M26" i="4"/>
  <c r="J29" i="4"/>
  <c r="J33" i="4"/>
  <c r="L37" i="4"/>
  <c r="M40" i="4"/>
  <c r="C8" i="5"/>
  <c r="C24" i="5"/>
  <c r="J20" i="6"/>
  <c r="J23" i="6"/>
  <c r="L31" i="6"/>
  <c r="C12" i="7"/>
  <c r="C20" i="7"/>
  <c r="C28" i="7"/>
  <c r="C36" i="7"/>
  <c r="C44" i="7"/>
  <c r="K7" i="8"/>
  <c r="K15" i="8"/>
  <c r="K23" i="8"/>
  <c r="K31" i="8"/>
  <c r="K39" i="8"/>
  <c r="K47" i="8"/>
  <c r="J11" i="4"/>
  <c r="L15" i="4"/>
  <c r="J21" i="4"/>
  <c r="L13" i="6"/>
  <c r="D6" i="1"/>
  <c r="P18" i="2"/>
  <c r="P22" i="2"/>
  <c r="P26" i="2"/>
  <c r="D19" i="3"/>
  <c r="C22" i="3"/>
  <c r="C30" i="3"/>
  <c r="D43" i="3"/>
  <c r="L13" i="4"/>
  <c r="M16" i="4"/>
  <c r="L34" i="4"/>
  <c r="M37" i="4"/>
  <c r="L41" i="4"/>
  <c r="L44" i="4"/>
  <c r="M10" i="6"/>
  <c r="M14" i="6"/>
  <c r="L24" i="6"/>
  <c r="M27" i="6"/>
  <c r="M34" i="6"/>
  <c r="M38" i="6"/>
  <c r="J41" i="6"/>
  <c r="K8" i="8"/>
  <c r="K16" i="8"/>
  <c r="K24" i="8"/>
  <c r="K32" i="8"/>
  <c r="K40" i="8"/>
  <c r="K48" i="8"/>
  <c r="M32" i="4"/>
  <c r="E8" i="1"/>
  <c r="E12" i="1"/>
  <c r="E16" i="1"/>
  <c r="E20" i="1"/>
  <c r="E24" i="1"/>
  <c r="E28" i="1"/>
  <c r="R8" i="2"/>
  <c r="R12" i="2"/>
  <c r="R16" i="2"/>
  <c r="R20" i="2"/>
  <c r="R24" i="2"/>
  <c r="R28" i="2"/>
  <c r="L16" i="4"/>
  <c r="L20" i="4"/>
  <c r="M44" i="4"/>
  <c r="C14" i="5"/>
  <c r="D19" i="5"/>
  <c r="C30" i="5"/>
  <c r="C38" i="5"/>
  <c r="M7" i="6"/>
  <c r="L21" i="6"/>
  <c r="M24" i="6"/>
  <c r="L42" i="6"/>
  <c r="K17" i="8"/>
  <c r="K25" i="8"/>
  <c r="K33" i="8"/>
  <c r="K41" i="8"/>
  <c r="K49" i="8"/>
  <c r="P9" i="2"/>
  <c r="P13" i="2"/>
  <c r="P17" i="2"/>
  <c r="P21" i="2"/>
  <c r="D25" i="3"/>
  <c r="D33" i="3"/>
  <c r="M10" i="4"/>
  <c r="J13" i="4"/>
  <c r="L17" i="4"/>
  <c r="M20" i="4"/>
  <c r="L31" i="4"/>
  <c r="L42" i="4"/>
  <c r="C17" i="5"/>
  <c r="D38" i="5"/>
  <c r="L8" i="6"/>
  <c r="L26" i="6"/>
  <c r="J28" i="6"/>
  <c r="L32" i="6"/>
  <c r="M35" i="6"/>
  <c r="K34" i="8"/>
  <c r="K42" i="8"/>
  <c r="C38" i="7"/>
  <c r="C46" i="7"/>
  <c r="P24" i="2"/>
  <c r="P28" i="2"/>
  <c r="D39" i="3"/>
  <c r="M7" i="4"/>
  <c r="J14" i="4"/>
  <c r="L25" i="4"/>
  <c r="M28" i="4"/>
  <c r="J12" i="6"/>
  <c r="M23" i="6"/>
  <c r="J36" i="6"/>
  <c r="L40" i="6"/>
  <c r="K12" i="8"/>
  <c r="K20" i="8"/>
  <c r="K28" i="8"/>
  <c r="K36" i="8"/>
  <c r="K44" i="8"/>
  <c r="L12" i="6"/>
  <c r="L28" i="6"/>
  <c r="M31" i="6"/>
  <c r="L36" i="6"/>
  <c r="M39" i="6"/>
  <c r="L9" i="6"/>
  <c r="M12" i="6"/>
  <c r="J14" i="6"/>
  <c r="L17" i="6"/>
  <c r="M20" i="6"/>
  <c r="J22" i="6"/>
  <c r="L25" i="6"/>
  <c r="M28" i="6"/>
  <c r="J30" i="6"/>
  <c r="L33" i="6"/>
  <c r="M36" i="6"/>
  <c r="J38" i="6"/>
  <c r="L14" i="6"/>
  <c r="J19" i="6"/>
  <c r="L22" i="6"/>
  <c r="M25" i="6"/>
  <c r="M41" i="6"/>
  <c r="J8" i="6"/>
  <c r="L11" i="6"/>
  <c r="J16" i="6"/>
  <c r="M22" i="6"/>
  <c r="J24" i="6"/>
  <c r="L27" i="6"/>
  <c r="J32" i="6"/>
  <c r="L35" i="6"/>
  <c r="J40" i="6"/>
  <c r="L30" i="6"/>
  <c r="L38" i="6"/>
  <c r="M11" i="6"/>
  <c r="J13" i="6"/>
  <c r="M19" i="6"/>
  <c r="J21" i="6"/>
  <c r="J29" i="6"/>
  <c r="M9" i="6"/>
  <c r="M33" i="6"/>
  <c r="J10" i="6"/>
  <c r="M16" i="6"/>
  <c r="J18" i="6"/>
  <c r="J26" i="6"/>
  <c r="J34" i="6"/>
  <c r="J42" i="6"/>
  <c r="M13" i="6"/>
  <c r="M21" i="6"/>
  <c r="M29" i="6"/>
  <c r="M37" i="6"/>
  <c r="M35" i="4"/>
  <c r="M9" i="4"/>
  <c r="L14" i="4"/>
  <c r="M17" i="4"/>
  <c r="L22" i="4"/>
  <c r="M25" i="4"/>
  <c r="L30" i="4"/>
  <c r="M33" i="4"/>
  <c r="L38" i="4"/>
  <c r="M41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M27" i="4"/>
  <c r="J10" i="4"/>
  <c r="J18" i="4"/>
  <c r="J26" i="4"/>
  <c r="J34" i="4"/>
  <c r="J42" i="4"/>
  <c r="L8" i="4"/>
  <c r="M19" i="4"/>
  <c r="L32" i="4"/>
  <c r="J7" i="4"/>
  <c r="J15" i="4"/>
  <c r="J23" i="4"/>
  <c r="J31" i="4"/>
  <c r="J39" i="4"/>
  <c r="M11" i="4"/>
  <c r="L40" i="4"/>
  <c r="J12" i="4"/>
  <c r="J20" i="4"/>
  <c r="L23" i="4"/>
  <c r="J28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30" i="2"/>
  <c r="S7" i="2"/>
  <c r="P6" i="2"/>
</calcChain>
</file>

<file path=xl/sharedStrings.xml><?xml version="1.0" encoding="utf-8"?>
<sst xmlns="http://schemas.openxmlformats.org/spreadsheetml/2006/main" count="812" uniqueCount="344">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</sst>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165" fontId="21" fillId="5" borderId="17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164" fontId="51" fillId="0" borderId="16" xfId="0" applyNumberFormat="1" applyFont="1" applyBorder="1" applyAlignment="1">
      <alignment horizontal="center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3" fillId="0" borderId="49" xfId="0" applyFont="1" applyBorder="1"/>
    <xf numFmtId="0" fontId="63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6" fillId="2" borderId="49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141F4C12-E426-4FED-8288-EFFD51DD401C}"/>
    <cellStyle name="Percent" xfId="2" builtinId="5"/>
    <cellStyle name="Percent 2" xfId="5" xr:uid="{F25F1DDA-B165-4B40-86E5-A50069F2ECC0}"/>
    <cellStyle name="Percent 2 4" xfId="3" xr:uid="{503F3EC9-E273-407F-B33D-D9E6519A0C6C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7938BC4-89AB-4CFB-9AF2-E0B249254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24B868A-5D02-4196-B5E7-C7C7F2A2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72771AA-E605-4ABB-AEC4-F04632C4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A77D5EDC-4198-435C-8EC8-33DC4772EEFF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B18B2CF8-B778-3683-F85A-F65F2968A3E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CE5B072-74C2-2951-40A3-EF711A565B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885E3EA-BBAA-21D0-6E48-BC56CCB2471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BC45802-18F0-4249-9526-AD195A7A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493F-A6DB-4EF9-BD14-36B2E5823E04}">
  <sheetPr published="0" codeName="Sheet1">
    <tabColor rgb="FFFF0000"/>
    <pageSetUpPr fitToPage="1"/>
  </sheetPr>
  <dimension ref="B2:X46"/>
  <sheetViews>
    <sheetView tabSelected="1" zoomScaleNormal="100" workbookViewId="0">
      <selection activeCell="N21" sqref="N21:Q2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72">
        <v>-0.5</v>
      </c>
      <c r="N14" s="72">
        <v>-1.25</v>
      </c>
      <c r="O14" s="72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72">
        <v>-0.5</v>
      </c>
      <c r="N22" s="72">
        <v>-1.25</v>
      </c>
      <c r="O22" s="72">
        <v>-2.5</v>
      </c>
      <c r="P22" s="63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72">
        <v>-0.25</v>
      </c>
      <c r="R39" s="154">
        <v>-0.25</v>
      </c>
      <c r="S39" s="15"/>
      <c r="T39" s="155" t="s">
        <v>76</v>
      </c>
      <c r="U39" s="156"/>
      <c r="V39" s="156"/>
      <c r="W39" s="156"/>
      <c r="X39" s="157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8" t="s">
        <v>78</v>
      </c>
      <c r="H40" s="159"/>
      <c r="I40" s="159"/>
      <c r="J40" s="160">
        <v>-0.25</v>
      </c>
      <c r="K40" s="160">
        <v>-0.25</v>
      </c>
      <c r="L40" s="160">
        <v>-0.25</v>
      </c>
      <c r="M40" s="160">
        <v>-0.25</v>
      </c>
      <c r="N40" s="160">
        <v>-0.25</v>
      </c>
      <c r="O40" s="160">
        <v>-0.25</v>
      </c>
      <c r="P40" s="160">
        <v>-0.25</v>
      </c>
      <c r="Q40" s="161" t="s">
        <v>18</v>
      </c>
      <c r="R40" s="162" t="s">
        <v>18</v>
      </c>
      <c r="S40" s="15"/>
      <c r="T40" s="163" t="s">
        <v>79</v>
      </c>
      <c r="U40" s="164"/>
      <c r="V40" s="164"/>
      <c r="W40" s="164"/>
      <c r="X40" s="165"/>
    </row>
    <row r="41" spans="2:24" x14ac:dyDescent="0.25">
      <c r="B41" s="166" t="s">
        <v>80</v>
      </c>
      <c r="C41" s="167"/>
      <c r="D41" s="167"/>
      <c r="E41" s="167"/>
      <c r="F41" s="36"/>
      <c r="G41" s="168" t="s">
        <v>81</v>
      </c>
      <c r="H41" s="169"/>
      <c r="I41" s="169"/>
      <c r="J41" s="169"/>
      <c r="K41" s="169"/>
      <c r="L41" s="169"/>
      <c r="M41" s="170"/>
      <c r="N41" s="171" t="s">
        <v>82</v>
      </c>
      <c r="O41" s="172"/>
      <c r="P41" s="172"/>
      <c r="Q41" s="172"/>
      <c r="R41" s="173"/>
      <c r="S41" s="15"/>
      <c r="T41" s="163" t="s">
        <v>45</v>
      </c>
      <c r="U41" s="164"/>
      <c r="V41" s="164"/>
      <c r="W41" s="164"/>
      <c r="X41" s="165"/>
    </row>
    <row r="42" spans="2:24" x14ac:dyDescent="0.25">
      <c r="B42" s="174"/>
      <c r="C42" s="175"/>
      <c r="D42" s="175"/>
      <c r="E42" s="176"/>
      <c r="F42" s="36"/>
      <c r="G42" s="177" t="s">
        <v>83</v>
      </c>
      <c r="H42" s="178"/>
      <c r="I42" s="178"/>
      <c r="J42" s="178"/>
      <c r="K42" s="178"/>
      <c r="L42" s="178"/>
      <c r="M42" s="178"/>
      <c r="N42" s="179" t="s">
        <v>84</v>
      </c>
      <c r="O42" s="180"/>
      <c r="P42" s="180"/>
      <c r="Q42" s="180"/>
      <c r="R42" s="181"/>
      <c r="S42" s="15"/>
      <c r="T42" s="182"/>
      <c r="U42" s="183"/>
      <c r="V42" s="183"/>
      <c r="W42" s="183"/>
      <c r="X42" s="184"/>
    </row>
    <row r="43" spans="2:24" ht="15.75" thickBot="1" x14ac:dyDescent="0.3">
      <c r="B43" s="125"/>
      <c r="C43" s="185"/>
      <c r="D43" s="185"/>
      <c r="E43" s="186"/>
      <c r="F43" s="187"/>
      <c r="G43" s="188"/>
      <c r="H43" s="189"/>
      <c r="I43" s="189"/>
      <c r="J43" s="189"/>
      <c r="K43" s="189"/>
      <c r="L43" s="189"/>
      <c r="M43" s="189"/>
      <c r="N43" s="190"/>
      <c r="O43" s="191"/>
      <c r="P43" s="191"/>
      <c r="Q43" s="191"/>
      <c r="R43" s="192"/>
      <c r="S43" s="15"/>
      <c r="T43" s="193"/>
      <c r="U43" s="194"/>
      <c r="V43" s="194"/>
      <c r="W43" s="194"/>
      <c r="X43" s="195"/>
    </row>
    <row r="44" spans="2:24" ht="15.75" thickBot="1" x14ac:dyDescent="0.3">
      <c r="B44" s="196" t="s">
        <v>85</v>
      </c>
      <c r="C44" s="197"/>
      <c r="D44" s="198" t="s">
        <v>86</v>
      </c>
      <c r="E44" s="198"/>
      <c r="F44" s="198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200"/>
    </row>
    <row r="45" spans="2:24" x14ac:dyDescent="0.25">
      <c r="B45" s="201"/>
      <c r="C45" s="201"/>
      <c r="D45" s="202"/>
      <c r="E45" s="202"/>
    </row>
    <row r="46" spans="2:24" x14ac:dyDescent="0.25">
      <c r="O46" s="203"/>
      <c r="P46" s="203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E801-443B-4540-B55E-02E7491996C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4"/>
      <c r="B1" t="s">
        <v>87</v>
      </c>
      <c r="T1" s="205"/>
    </row>
    <row r="3" spans="1:26" ht="15.75" thickBot="1" x14ac:dyDescent="0.3"/>
    <row r="4" spans="1:26" ht="15.75" thickBot="1" x14ac:dyDescent="0.3">
      <c r="A4" s="206"/>
      <c r="B4" s="207" t="s">
        <v>88</v>
      </c>
      <c r="C4" s="208"/>
      <c r="D4" s="209"/>
      <c r="E4" s="210"/>
      <c r="F4" s="207" t="s">
        <v>89</v>
      </c>
      <c r="G4" s="208"/>
      <c r="H4" s="209"/>
      <c r="I4" s="210"/>
      <c r="J4" s="207" t="s">
        <v>90</v>
      </c>
      <c r="K4" s="208"/>
      <c r="L4" s="209"/>
      <c r="N4" s="207" t="s">
        <v>91</v>
      </c>
      <c r="O4" s="208"/>
      <c r="P4" s="209"/>
      <c r="R4" s="207" t="s">
        <v>92</v>
      </c>
      <c r="S4" s="208"/>
      <c r="T4" s="209"/>
      <c r="W4" s="211"/>
      <c r="X4" s="211"/>
      <c r="Y4" s="211"/>
      <c r="Z4" s="211"/>
    </row>
    <row r="5" spans="1:26" ht="18" thickBot="1" x14ac:dyDescent="0.3">
      <c r="A5" s="212" t="s">
        <v>4</v>
      </c>
      <c r="B5" s="212" t="s">
        <v>5</v>
      </c>
      <c r="C5" s="213" t="s">
        <v>6</v>
      </c>
      <c r="D5" s="214" t="s">
        <v>7</v>
      </c>
      <c r="F5" s="212" t="s">
        <v>5</v>
      </c>
      <c r="G5" s="213" t="s">
        <v>6</v>
      </c>
      <c r="H5" s="214" t="s">
        <v>7</v>
      </c>
      <c r="J5" s="212" t="s">
        <v>5</v>
      </c>
      <c r="K5" s="213" t="s">
        <v>6</v>
      </c>
      <c r="L5" s="214" t="s">
        <v>7</v>
      </c>
      <c r="N5" s="212" t="s">
        <v>5</v>
      </c>
      <c r="O5" s="213" t="s">
        <v>6</v>
      </c>
      <c r="P5" s="214" t="s">
        <v>7</v>
      </c>
      <c r="R5" s="215" t="s">
        <v>5</v>
      </c>
      <c r="S5" s="216" t="s">
        <v>6</v>
      </c>
      <c r="T5" s="217" t="s">
        <v>7</v>
      </c>
      <c r="W5" s="218"/>
      <c r="X5" s="218"/>
      <c r="Y5" s="218"/>
      <c r="Z5" s="218"/>
    </row>
    <row r="6" spans="1:26" x14ac:dyDescent="0.25">
      <c r="A6" s="219">
        <v>6.5</v>
      </c>
      <c r="B6" s="220">
        <v>98.375</v>
      </c>
      <c r="C6" s="221">
        <v>98.125</v>
      </c>
      <c r="D6" s="222">
        <v>97.875</v>
      </c>
      <c r="F6" s="223">
        <v>0.125</v>
      </c>
      <c r="G6" s="223">
        <v>0.125</v>
      </c>
      <c r="H6" s="223">
        <v>0.125</v>
      </c>
      <c r="I6" s="223">
        <v>0</v>
      </c>
      <c r="J6" s="224">
        <f>F6+B6</f>
        <v>98.5</v>
      </c>
      <c r="K6" s="225">
        <f t="shared" ref="K6:L21" si="0">G6+C6</f>
        <v>98.25</v>
      </c>
      <c r="L6" s="226">
        <f t="shared" si="0"/>
        <v>98</v>
      </c>
      <c r="N6" s="227"/>
      <c r="O6" s="225">
        <f>K6-J6</f>
        <v>-0.25</v>
      </c>
      <c r="P6" s="226">
        <f>L6-K6</f>
        <v>-0.25</v>
      </c>
      <c r="R6" s="206"/>
      <c r="S6" s="210"/>
      <c r="T6" s="228"/>
    </row>
    <row r="7" spans="1:26" x14ac:dyDescent="0.25">
      <c r="A7" s="219">
        <v>6.625</v>
      </c>
      <c r="B7" s="220">
        <v>99</v>
      </c>
      <c r="C7" s="221">
        <v>98.75</v>
      </c>
      <c r="D7" s="222">
        <v>98.5</v>
      </c>
      <c r="F7" s="223">
        <v>0.125</v>
      </c>
      <c r="G7" s="223">
        <v>0.125</v>
      </c>
      <c r="H7" s="223">
        <v>0.125</v>
      </c>
      <c r="I7" s="223">
        <v>0</v>
      </c>
      <c r="J7" s="224">
        <f t="shared" ref="J7:L30" si="1">F7+B7</f>
        <v>99.125</v>
      </c>
      <c r="K7" s="225">
        <f t="shared" si="0"/>
        <v>98.875</v>
      </c>
      <c r="L7" s="226">
        <f t="shared" si="0"/>
        <v>98.625</v>
      </c>
      <c r="N7" s="227"/>
      <c r="O7" s="225">
        <f t="shared" ref="O7:P30" si="2">K7-J7</f>
        <v>-0.25</v>
      </c>
      <c r="P7" s="226">
        <f t="shared" si="2"/>
        <v>-0.25</v>
      </c>
      <c r="R7" s="224">
        <f>J7-J6</f>
        <v>0.625</v>
      </c>
      <c r="S7" s="225">
        <f t="shared" ref="S7:T22" si="3">K7-K6</f>
        <v>0.625</v>
      </c>
      <c r="T7" s="226">
        <f t="shared" si="3"/>
        <v>0.625</v>
      </c>
    </row>
    <row r="8" spans="1:26" x14ac:dyDescent="0.25">
      <c r="A8" s="219">
        <v>6.75</v>
      </c>
      <c r="B8" s="220">
        <v>99.625</v>
      </c>
      <c r="C8" s="221">
        <v>99.375</v>
      </c>
      <c r="D8" s="222">
        <v>99.125</v>
      </c>
      <c r="F8" s="223">
        <v>0.125</v>
      </c>
      <c r="G8" s="223">
        <v>0.125</v>
      </c>
      <c r="H8" s="223">
        <v>0.125</v>
      </c>
      <c r="I8" s="223">
        <v>0</v>
      </c>
      <c r="J8" s="224">
        <f t="shared" si="1"/>
        <v>99.75</v>
      </c>
      <c r="K8" s="225">
        <f t="shared" si="0"/>
        <v>99.5</v>
      </c>
      <c r="L8" s="226">
        <f t="shared" si="0"/>
        <v>99.25</v>
      </c>
      <c r="N8" s="227"/>
      <c r="O8" s="225">
        <f t="shared" si="2"/>
        <v>-0.25</v>
      </c>
      <c r="P8" s="226">
        <f t="shared" si="2"/>
        <v>-0.25</v>
      </c>
      <c r="R8" s="224">
        <f t="shared" ref="R8:T30" si="4">J8-J7</f>
        <v>0.625</v>
      </c>
      <c r="S8" s="225">
        <f t="shared" si="3"/>
        <v>0.625</v>
      </c>
      <c r="T8" s="226">
        <f t="shared" si="3"/>
        <v>0.625</v>
      </c>
    </row>
    <row r="9" spans="1:26" x14ac:dyDescent="0.25">
      <c r="A9" s="219">
        <v>6.875</v>
      </c>
      <c r="B9" s="220">
        <v>100.25</v>
      </c>
      <c r="C9" s="221">
        <v>100</v>
      </c>
      <c r="D9" s="222">
        <v>99.75</v>
      </c>
      <c r="F9" s="223">
        <v>0.125</v>
      </c>
      <c r="G9" s="223">
        <v>0.125</v>
      </c>
      <c r="H9" s="223">
        <v>0.125</v>
      </c>
      <c r="I9" s="223">
        <v>0</v>
      </c>
      <c r="J9" s="224">
        <f t="shared" si="1"/>
        <v>100.375</v>
      </c>
      <c r="K9" s="225">
        <f t="shared" si="0"/>
        <v>100.125</v>
      </c>
      <c r="L9" s="226">
        <f t="shared" si="0"/>
        <v>99.875</v>
      </c>
      <c r="N9" s="227"/>
      <c r="O9" s="225">
        <f t="shared" si="2"/>
        <v>-0.25</v>
      </c>
      <c r="P9" s="226">
        <f t="shared" si="2"/>
        <v>-0.25</v>
      </c>
      <c r="R9" s="224">
        <f t="shared" si="4"/>
        <v>0.625</v>
      </c>
      <c r="S9" s="225">
        <f t="shared" si="3"/>
        <v>0.625</v>
      </c>
      <c r="T9" s="226">
        <f t="shared" si="3"/>
        <v>0.625</v>
      </c>
    </row>
    <row r="10" spans="1:26" x14ac:dyDescent="0.25">
      <c r="A10" s="219">
        <v>7</v>
      </c>
      <c r="B10" s="220">
        <v>100.75</v>
      </c>
      <c r="C10" s="221">
        <v>100.5</v>
      </c>
      <c r="D10" s="222">
        <v>100.25</v>
      </c>
      <c r="F10" s="223">
        <v>0.125</v>
      </c>
      <c r="G10" s="223">
        <v>0.125</v>
      </c>
      <c r="H10" s="223">
        <v>0.125</v>
      </c>
      <c r="I10" s="223">
        <v>0</v>
      </c>
      <c r="J10" s="224">
        <f t="shared" si="1"/>
        <v>100.875</v>
      </c>
      <c r="K10" s="225">
        <f t="shared" si="0"/>
        <v>100.625</v>
      </c>
      <c r="L10" s="226">
        <f t="shared" si="0"/>
        <v>100.375</v>
      </c>
      <c r="N10" s="227"/>
      <c r="O10" s="225">
        <f t="shared" si="2"/>
        <v>-0.25</v>
      </c>
      <c r="P10" s="226">
        <f t="shared" si="2"/>
        <v>-0.25</v>
      </c>
      <c r="R10" s="224">
        <f t="shared" si="4"/>
        <v>0.5</v>
      </c>
      <c r="S10" s="225">
        <f t="shared" si="3"/>
        <v>0.5</v>
      </c>
      <c r="T10" s="226">
        <f t="shared" si="3"/>
        <v>0.5</v>
      </c>
    </row>
    <row r="11" spans="1:26" x14ac:dyDescent="0.25">
      <c r="A11" s="219">
        <v>7.125</v>
      </c>
      <c r="B11" s="220">
        <v>101.25</v>
      </c>
      <c r="C11" s="221">
        <v>101</v>
      </c>
      <c r="D11" s="222">
        <v>100.75</v>
      </c>
      <c r="F11" s="223">
        <v>0.125</v>
      </c>
      <c r="G11" s="223">
        <v>0.125</v>
      </c>
      <c r="H11" s="223">
        <v>0.125</v>
      </c>
      <c r="I11" s="223">
        <v>0</v>
      </c>
      <c r="J11" s="224">
        <f t="shared" si="1"/>
        <v>101.375</v>
      </c>
      <c r="K11" s="225">
        <f t="shared" si="0"/>
        <v>101.125</v>
      </c>
      <c r="L11" s="226">
        <f t="shared" si="0"/>
        <v>100.875</v>
      </c>
      <c r="N11" s="227"/>
      <c r="O11" s="225">
        <f t="shared" si="2"/>
        <v>-0.25</v>
      </c>
      <c r="P11" s="226">
        <f t="shared" si="2"/>
        <v>-0.25</v>
      </c>
      <c r="R11" s="224">
        <f t="shared" si="4"/>
        <v>0.5</v>
      </c>
      <c r="S11" s="225">
        <f t="shared" si="3"/>
        <v>0.5</v>
      </c>
      <c r="T11" s="226">
        <f t="shared" si="3"/>
        <v>0.5</v>
      </c>
    </row>
    <row r="12" spans="1:26" x14ac:dyDescent="0.25">
      <c r="A12" s="219">
        <v>7.25</v>
      </c>
      <c r="B12" s="220">
        <v>101.75</v>
      </c>
      <c r="C12" s="221">
        <v>101.5</v>
      </c>
      <c r="D12" s="222">
        <v>101.25</v>
      </c>
      <c r="F12" s="223">
        <v>0.125</v>
      </c>
      <c r="G12" s="223">
        <v>0.125</v>
      </c>
      <c r="H12" s="223">
        <v>0.125</v>
      </c>
      <c r="I12" s="223">
        <v>0</v>
      </c>
      <c r="J12" s="224">
        <f t="shared" si="1"/>
        <v>101.875</v>
      </c>
      <c r="K12" s="225">
        <f t="shared" si="0"/>
        <v>101.625</v>
      </c>
      <c r="L12" s="226">
        <f t="shared" si="0"/>
        <v>101.375</v>
      </c>
      <c r="N12" s="227"/>
      <c r="O12" s="225">
        <f t="shared" si="2"/>
        <v>-0.25</v>
      </c>
      <c r="P12" s="226">
        <f t="shared" si="2"/>
        <v>-0.25</v>
      </c>
      <c r="R12" s="224">
        <f t="shared" si="4"/>
        <v>0.5</v>
      </c>
      <c r="S12" s="225">
        <f t="shared" si="3"/>
        <v>0.5</v>
      </c>
      <c r="T12" s="226">
        <f t="shared" si="3"/>
        <v>0.5</v>
      </c>
    </row>
    <row r="13" spans="1:26" x14ac:dyDescent="0.25">
      <c r="A13" s="219">
        <v>7.375</v>
      </c>
      <c r="B13" s="220">
        <v>102.25</v>
      </c>
      <c r="C13" s="221">
        <v>102</v>
      </c>
      <c r="D13" s="222">
        <v>101.75</v>
      </c>
      <c r="F13" s="223">
        <v>0.125</v>
      </c>
      <c r="G13" s="223">
        <v>0.125</v>
      </c>
      <c r="H13" s="223">
        <v>0.125</v>
      </c>
      <c r="I13" s="223">
        <v>0</v>
      </c>
      <c r="J13" s="224">
        <f t="shared" si="1"/>
        <v>102.375</v>
      </c>
      <c r="K13" s="225">
        <f t="shared" si="0"/>
        <v>102.125</v>
      </c>
      <c r="L13" s="226">
        <f t="shared" si="0"/>
        <v>101.875</v>
      </c>
      <c r="N13" s="227"/>
      <c r="O13" s="225">
        <f t="shared" si="2"/>
        <v>-0.25</v>
      </c>
      <c r="P13" s="226">
        <f t="shared" si="2"/>
        <v>-0.25</v>
      </c>
      <c r="R13" s="224">
        <f t="shared" si="4"/>
        <v>0.5</v>
      </c>
      <c r="S13" s="225">
        <f t="shared" si="3"/>
        <v>0.5</v>
      </c>
      <c r="T13" s="226">
        <f t="shared" si="3"/>
        <v>0.5</v>
      </c>
    </row>
    <row r="14" spans="1:26" x14ac:dyDescent="0.25">
      <c r="A14" s="219">
        <v>7.5</v>
      </c>
      <c r="B14" s="220">
        <v>102.625</v>
      </c>
      <c r="C14" s="221">
        <v>102.375</v>
      </c>
      <c r="D14" s="222">
        <v>102.125</v>
      </c>
      <c r="F14" s="223">
        <v>0.125</v>
      </c>
      <c r="G14" s="223">
        <v>0.125</v>
      </c>
      <c r="H14" s="223">
        <v>0.125</v>
      </c>
      <c r="I14" s="223">
        <v>0</v>
      </c>
      <c r="J14" s="224">
        <f t="shared" si="1"/>
        <v>102.75</v>
      </c>
      <c r="K14" s="225">
        <f t="shared" si="0"/>
        <v>102.5</v>
      </c>
      <c r="L14" s="226">
        <f t="shared" si="0"/>
        <v>102.25</v>
      </c>
      <c r="N14" s="227"/>
      <c r="O14" s="225">
        <f t="shared" si="2"/>
        <v>-0.25</v>
      </c>
      <c r="P14" s="226">
        <f t="shared" si="2"/>
        <v>-0.25</v>
      </c>
      <c r="R14" s="224">
        <f t="shared" si="4"/>
        <v>0.375</v>
      </c>
      <c r="S14" s="225">
        <f t="shared" si="3"/>
        <v>0.375</v>
      </c>
      <c r="T14" s="226">
        <f t="shared" si="3"/>
        <v>0.375</v>
      </c>
    </row>
    <row r="15" spans="1:26" x14ac:dyDescent="0.25">
      <c r="A15" s="219">
        <v>7.625</v>
      </c>
      <c r="B15" s="220">
        <v>103</v>
      </c>
      <c r="C15" s="221">
        <v>102.75</v>
      </c>
      <c r="D15" s="222">
        <v>102.5</v>
      </c>
      <c r="F15" s="223">
        <v>0.125</v>
      </c>
      <c r="G15" s="223">
        <v>0.125</v>
      </c>
      <c r="H15" s="223">
        <v>0.125</v>
      </c>
      <c r="I15" s="223">
        <v>0</v>
      </c>
      <c r="J15" s="224">
        <f t="shared" si="1"/>
        <v>103.125</v>
      </c>
      <c r="K15" s="225">
        <f t="shared" si="0"/>
        <v>102.875</v>
      </c>
      <c r="L15" s="226">
        <f t="shared" si="0"/>
        <v>102.625</v>
      </c>
      <c r="N15" s="227"/>
      <c r="O15" s="225">
        <f t="shared" si="2"/>
        <v>-0.25</v>
      </c>
      <c r="P15" s="226">
        <f t="shared" si="2"/>
        <v>-0.25</v>
      </c>
      <c r="R15" s="224">
        <f t="shared" si="4"/>
        <v>0.375</v>
      </c>
      <c r="S15" s="225">
        <f t="shared" si="3"/>
        <v>0.375</v>
      </c>
      <c r="T15" s="226">
        <f t="shared" si="3"/>
        <v>0.375</v>
      </c>
    </row>
    <row r="16" spans="1:26" x14ac:dyDescent="0.25">
      <c r="A16" s="219">
        <v>7.75</v>
      </c>
      <c r="B16" s="220">
        <v>103.375</v>
      </c>
      <c r="C16" s="221">
        <v>103.125</v>
      </c>
      <c r="D16" s="222">
        <v>102.875</v>
      </c>
      <c r="F16" s="223">
        <v>0.125</v>
      </c>
      <c r="G16" s="223">
        <v>0.125</v>
      </c>
      <c r="H16" s="223">
        <v>0.125</v>
      </c>
      <c r="I16" s="223">
        <v>0</v>
      </c>
      <c r="J16" s="224">
        <f t="shared" si="1"/>
        <v>103.5</v>
      </c>
      <c r="K16" s="225">
        <f t="shared" si="0"/>
        <v>103.25</v>
      </c>
      <c r="L16" s="226">
        <f t="shared" si="0"/>
        <v>103</v>
      </c>
      <c r="N16" s="227"/>
      <c r="O16" s="225">
        <f t="shared" si="2"/>
        <v>-0.25</v>
      </c>
      <c r="P16" s="226">
        <f t="shared" si="2"/>
        <v>-0.25</v>
      </c>
      <c r="R16" s="224">
        <f t="shared" si="4"/>
        <v>0.375</v>
      </c>
      <c r="S16" s="225">
        <f t="shared" si="3"/>
        <v>0.375</v>
      </c>
      <c r="T16" s="226">
        <f t="shared" si="3"/>
        <v>0.375</v>
      </c>
    </row>
    <row r="17" spans="1:20" x14ac:dyDescent="0.25">
      <c r="A17" s="219">
        <v>7.875</v>
      </c>
      <c r="B17" s="220">
        <v>103.75</v>
      </c>
      <c r="C17" s="221">
        <v>103.5</v>
      </c>
      <c r="D17" s="222">
        <v>103.25</v>
      </c>
      <c r="F17" s="223">
        <v>0.125</v>
      </c>
      <c r="G17" s="223">
        <v>0.125</v>
      </c>
      <c r="H17" s="223">
        <v>0.125</v>
      </c>
      <c r="I17" s="223">
        <v>0</v>
      </c>
      <c r="J17" s="224">
        <f t="shared" si="1"/>
        <v>103.875</v>
      </c>
      <c r="K17" s="225">
        <f t="shared" si="0"/>
        <v>103.625</v>
      </c>
      <c r="L17" s="226">
        <f t="shared" si="0"/>
        <v>103.375</v>
      </c>
      <c r="N17" s="227"/>
      <c r="O17" s="225">
        <f t="shared" si="2"/>
        <v>-0.25</v>
      </c>
      <c r="P17" s="226">
        <f t="shared" si="2"/>
        <v>-0.25</v>
      </c>
      <c r="R17" s="224">
        <f t="shared" si="4"/>
        <v>0.375</v>
      </c>
      <c r="S17" s="225">
        <f t="shared" si="3"/>
        <v>0.375</v>
      </c>
      <c r="T17" s="226">
        <f t="shared" si="3"/>
        <v>0.375</v>
      </c>
    </row>
    <row r="18" spans="1:20" x14ac:dyDescent="0.25">
      <c r="A18" s="219">
        <v>8</v>
      </c>
      <c r="B18" s="220">
        <v>104.125</v>
      </c>
      <c r="C18" s="221">
        <v>103.875</v>
      </c>
      <c r="D18" s="222">
        <v>103.625</v>
      </c>
      <c r="F18" s="223">
        <v>0.125</v>
      </c>
      <c r="G18" s="223">
        <v>0.125</v>
      </c>
      <c r="H18" s="223">
        <v>0.125</v>
      </c>
      <c r="I18" s="223">
        <v>0</v>
      </c>
      <c r="J18" s="224">
        <f t="shared" si="1"/>
        <v>104.25</v>
      </c>
      <c r="K18" s="225">
        <f t="shared" si="0"/>
        <v>104</v>
      </c>
      <c r="L18" s="226">
        <f t="shared" si="0"/>
        <v>103.75</v>
      </c>
      <c r="N18" s="227"/>
      <c r="O18" s="225">
        <f t="shared" si="2"/>
        <v>-0.25</v>
      </c>
      <c r="P18" s="226">
        <f t="shared" si="2"/>
        <v>-0.25</v>
      </c>
      <c r="R18" s="224">
        <f t="shared" si="4"/>
        <v>0.375</v>
      </c>
      <c r="S18" s="225">
        <f t="shared" si="3"/>
        <v>0.375</v>
      </c>
      <c r="T18" s="226">
        <f t="shared" si="3"/>
        <v>0.375</v>
      </c>
    </row>
    <row r="19" spans="1:20" x14ac:dyDescent="0.25">
      <c r="A19" s="219">
        <v>8.125</v>
      </c>
      <c r="B19" s="220">
        <v>104.5</v>
      </c>
      <c r="C19" s="221">
        <v>104.25</v>
      </c>
      <c r="D19" s="222">
        <v>104</v>
      </c>
      <c r="F19" s="223">
        <v>0.125</v>
      </c>
      <c r="G19" s="223">
        <v>0.125</v>
      </c>
      <c r="H19" s="223">
        <v>0.125</v>
      </c>
      <c r="I19" s="223">
        <v>0</v>
      </c>
      <c r="J19" s="224">
        <f t="shared" si="1"/>
        <v>104.625</v>
      </c>
      <c r="K19" s="225">
        <f t="shared" si="0"/>
        <v>104.375</v>
      </c>
      <c r="L19" s="226">
        <f t="shared" si="0"/>
        <v>104.125</v>
      </c>
      <c r="N19" s="227"/>
      <c r="O19" s="225">
        <f t="shared" si="2"/>
        <v>-0.25</v>
      </c>
      <c r="P19" s="226">
        <f t="shared" si="2"/>
        <v>-0.25</v>
      </c>
      <c r="R19" s="224">
        <f t="shared" si="4"/>
        <v>0.375</v>
      </c>
      <c r="S19" s="225">
        <f t="shared" si="3"/>
        <v>0.375</v>
      </c>
      <c r="T19" s="226">
        <f t="shared" si="3"/>
        <v>0.375</v>
      </c>
    </row>
    <row r="20" spans="1:20" x14ac:dyDescent="0.25">
      <c r="A20" s="219">
        <v>8.25</v>
      </c>
      <c r="B20" s="220">
        <v>104.875</v>
      </c>
      <c r="C20" s="221">
        <v>104.625</v>
      </c>
      <c r="D20" s="222">
        <v>104.375</v>
      </c>
      <c r="F20" s="223">
        <v>0.125</v>
      </c>
      <c r="G20" s="223">
        <v>0.125</v>
      </c>
      <c r="H20" s="223">
        <v>0.125</v>
      </c>
      <c r="I20" s="223">
        <v>0</v>
      </c>
      <c r="J20" s="224">
        <f t="shared" si="1"/>
        <v>105</v>
      </c>
      <c r="K20" s="225">
        <f t="shared" si="0"/>
        <v>104.75</v>
      </c>
      <c r="L20" s="226">
        <f t="shared" si="0"/>
        <v>104.5</v>
      </c>
      <c r="N20" s="227"/>
      <c r="O20" s="225">
        <f t="shared" si="2"/>
        <v>-0.25</v>
      </c>
      <c r="P20" s="226">
        <f t="shared" si="2"/>
        <v>-0.25</v>
      </c>
      <c r="R20" s="224">
        <f t="shared" si="4"/>
        <v>0.375</v>
      </c>
      <c r="S20" s="225">
        <f t="shared" si="3"/>
        <v>0.375</v>
      </c>
      <c r="T20" s="226">
        <f t="shared" si="3"/>
        <v>0.375</v>
      </c>
    </row>
    <row r="21" spans="1:20" x14ac:dyDescent="0.25">
      <c r="A21" s="219">
        <v>8.375</v>
      </c>
      <c r="B21" s="220">
        <v>105.25</v>
      </c>
      <c r="C21" s="221">
        <v>105</v>
      </c>
      <c r="D21" s="222">
        <v>104.75</v>
      </c>
      <c r="F21" s="223">
        <v>0.125</v>
      </c>
      <c r="G21" s="223">
        <v>0.125</v>
      </c>
      <c r="H21" s="223">
        <v>0.125</v>
      </c>
      <c r="I21" s="223">
        <v>0</v>
      </c>
      <c r="J21" s="224">
        <f t="shared" si="1"/>
        <v>105.375</v>
      </c>
      <c r="K21" s="225">
        <f t="shared" si="0"/>
        <v>105.125</v>
      </c>
      <c r="L21" s="226">
        <f t="shared" si="0"/>
        <v>104.875</v>
      </c>
      <c r="N21" s="227"/>
      <c r="O21" s="225">
        <f t="shared" si="2"/>
        <v>-0.25</v>
      </c>
      <c r="P21" s="226">
        <f t="shared" si="2"/>
        <v>-0.25</v>
      </c>
      <c r="R21" s="224">
        <f t="shared" si="4"/>
        <v>0.375</v>
      </c>
      <c r="S21" s="225">
        <f t="shared" si="3"/>
        <v>0.375</v>
      </c>
      <c r="T21" s="226">
        <f t="shared" si="3"/>
        <v>0.375</v>
      </c>
    </row>
    <row r="22" spans="1:20" x14ac:dyDescent="0.25">
      <c r="A22" s="219">
        <v>8.5</v>
      </c>
      <c r="B22" s="220">
        <v>105.625</v>
      </c>
      <c r="C22" s="221">
        <v>105.375</v>
      </c>
      <c r="D22" s="222">
        <v>105.125</v>
      </c>
      <c r="F22" s="223">
        <v>0.125</v>
      </c>
      <c r="G22" s="223">
        <v>0.125</v>
      </c>
      <c r="H22" s="223">
        <v>0.125</v>
      </c>
      <c r="I22" s="223">
        <v>0</v>
      </c>
      <c r="J22" s="224">
        <f t="shared" si="1"/>
        <v>105.75</v>
      </c>
      <c r="K22" s="225">
        <f t="shared" si="1"/>
        <v>105.5</v>
      </c>
      <c r="L22" s="226">
        <f t="shared" si="1"/>
        <v>105.25</v>
      </c>
      <c r="N22" s="227"/>
      <c r="O22" s="225">
        <f t="shared" si="2"/>
        <v>-0.25</v>
      </c>
      <c r="P22" s="226">
        <f t="shared" si="2"/>
        <v>-0.25</v>
      </c>
      <c r="R22" s="224">
        <f t="shared" si="4"/>
        <v>0.375</v>
      </c>
      <c r="S22" s="225">
        <f t="shared" si="3"/>
        <v>0.375</v>
      </c>
      <c r="T22" s="226">
        <f t="shared" si="3"/>
        <v>0.375</v>
      </c>
    </row>
    <row r="23" spans="1:20" x14ac:dyDescent="0.25">
      <c r="A23" s="219">
        <v>8.625</v>
      </c>
      <c r="B23" s="220">
        <v>106</v>
      </c>
      <c r="C23" s="221">
        <v>105.75</v>
      </c>
      <c r="D23" s="222">
        <v>105.5</v>
      </c>
      <c r="F23" s="223">
        <v>0.125</v>
      </c>
      <c r="G23" s="223">
        <v>0.125</v>
      </c>
      <c r="H23" s="223">
        <v>0.125</v>
      </c>
      <c r="I23" s="223">
        <v>0</v>
      </c>
      <c r="J23" s="224">
        <f t="shared" si="1"/>
        <v>106.125</v>
      </c>
      <c r="K23" s="225">
        <f t="shared" si="1"/>
        <v>105.875</v>
      </c>
      <c r="L23" s="226">
        <f t="shared" si="1"/>
        <v>105.625</v>
      </c>
      <c r="N23" s="227"/>
      <c r="O23" s="225">
        <f t="shared" si="2"/>
        <v>-0.25</v>
      </c>
      <c r="P23" s="226">
        <f t="shared" si="2"/>
        <v>-0.25</v>
      </c>
      <c r="R23" s="224">
        <f t="shared" si="4"/>
        <v>0.375</v>
      </c>
      <c r="S23" s="225">
        <f t="shared" si="4"/>
        <v>0.375</v>
      </c>
      <c r="T23" s="226">
        <f t="shared" si="4"/>
        <v>0.375</v>
      </c>
    </row>
    <row r="24" spans="1:20" x14ac:dyDescent="0.25">
      <c r="A24" s="219">
        <v>8.75</v>
      </c>
      <c r="B24" s="220">
        <v>106.375</v>
      </c>
      <c r="C24" s="221">
        <v>106.125</v>
      </c>
      <c r="D24" s="222">
        <v>105.875</v>
      </c>
      <c r="F24" s="223">
        <v>0.125</v>
      </c>
      <c r="G24" s="223">
        <v>0.125</v>
      </c>
      <c r="H24" s="223">
        <v>0.125</v>
      </c>
      <c r="I24" s="223">
        <v>0</v>
      </c>
      <c r="J24" s="224">
        <f t="shared" si="1"/>
        <v>106.5</v>
      </c>
      <c r="K24" s="225">
        <f t="shared" si="1"/>
        <v>106.25</v>
      </c>
      <c r="L24" s="226">
        <f t="shared" si="1"/>
        <v>106</v>
      </c>
      <c r="N24" s="227"/>
      <c r="O24" s="225">
        <f t="shared" si="2"/>
        <v>-0.25</v>
      </c>
      <c r="P24" s="226">
        <f t="shared" si="2"/>
        <v>-0.25</v>
      </c>
      <c r="R24" s="224">
        <f t="shared" si="4"/>
        <v>0.375</v>
      </c>
      <c r="S24" s="225">
        <f t="shared" si="4"/>
        <v>0.375</v>
      </c>
      <c r="T24" s="226">
        <f t="shared" si="4"/>
        <v>0.375</v>
      </c>
    </row>
    <row r="25" spans="1:20" x14ac:dyDescent="0.25">
      <c r="A25" s="219">
        <v>8.875</v>
      </c>
      <c r="B25" s="220">
        <v>106.75</v>
      </c>
      <c r="C25" s="221">
        <v>106.5</v>
      </c>
      <c r="D25" s="222">
        <v>106.25</v>
      </c>
      <c r="F25" s="223">
        <v>0.125</v>
      </c>
      <c r="G25" s="223">
        <v>0.125</v>
      </c>
      <c r="H25" s="223">
        <v>0.125</v>
      </c>
      <c r="I25" s="223">
        <v>0</v>
      </c>
      <c r="J25" s="224">
        <f t="shared" si="1"/>
        <v>106.875</v>
      </c>
      <c r="K25" s="225">
        <f t="shared" si="1"/>
        <v>106.625</v>
      </c>
      <c r="L25" s="226">
        <f t="shared" si="1"/>
        <v>106.375</v>
      </c>
      <c r="N25" s="227"/>
      <c r="O25" s="225">
        <f t="shared" si="2"/>
        <v>-0.25</v>
      </c>
      <c r="P25" s="226">
        <f t="shared" si="2"/>
        <v>-0.25</v>
      </c>
      <c r="R25" s="224">
        <f t="shared" si="4"/>
        <v>0.375</v>
      </c>
      <c r="S25" s="225">
        <f t="shared" si="4"/>
        <v>0.375</v>
      </c>
      <c r="T25" s="226">
        <f t="shared" si="4"/>
        <v>0.375</v>
      </c>
    </row>
    <row r="26" spans="1:20" x14ac:dyDescent="0.25">
      <c r="A26" s="219">
        <v>9</v>
      </c>
      <c r="B26" s="220">
        <v>107.125</v>
      </c>
      <c r="C26" s="221">
        <v>106.875</v>
      </c>
      <c r="D26" s="222">
        <v>106.625</v>
      </c>
      <c r="F26" s="223">
        <v>0.125</v>
      </c>
      <c r="G26" s="223">
        <v>0.125</v>
      </c>
      <c r="H26" s="223">
        <v>0.125</v>
      </c>
      <c r="I26" s="223">
        <v>0</v>
      </c>
      <c r="J26" s="224">
        <f t="shared" si="1"/>
        <v>107.25</v>
      </c>
      <c r="K26" s="225">
        <f t="shared" si="1"/>
        <v>107</v>
      </c>
      <c r="L26" s="226">
        <f t="shared" si="1"/>
        <v>106.75</v>
      </c>
      <c r="N26" s="227"/>
      <c r="O26" s="225">
        <f t="shared" si="2"/>
        <v>-0.25</v>
      </c>
      <c r="P26" s="226">
        <f t="shared" si="2"/>
        <v>-0.25</v>
      </c>
      <c r="R26" s="224">
        <f t="shared" si="4"/>
        <v>0.375</v>
      </c>
      <c r="S26" s="225">
        <f t="shared" si="4"/>
        <v>0.375</v>
      </c>
      <c r="T26" s="226">
        <f t="shared" si="4"/>
        <v>0.375</v>
      </c>
    </row>
    <row r="27" spans="1:20" x14ac:dyDescent="0.25">
      <c r="A27" s="219">
        <v>9.125</v>
      </c>
      <c r="B27" s="220">
        <v>107.5</v>
      </c>
      <c r="C27" s="221">
        <v>107.25</v>
      </c>
      <c r="D27" s="222">
        <v>107</v>
      </c>
      <c r="F27" s="223">
        <v>0.125</v>
      </c>
      <c r="G27" s="223">
        <v>0.125</v>
      </c>
      <c r="H27" s="223">
        <v>0.125</v>
      </c>
      <c r="I27" s="223">
        <v>0</v>
      </c>
      <c r="J27" s="224">
        <f t="shared" si="1"/>
        <v>107.625</v>
      </c>
      <c r="K27" s="225">
        <f t="shared" si="1"/>
        <v>107.375</v>
      </c>
      <c r="L27" s="226">
        <f t="shared" si="1"/>
        <v>107.125</v>
      </c>
      <c r="N27" s="227"/>
      <c r="O27" s="225">
        <f t="shared" si="2"/>
        <v>-0.25</v>
      </c>
      <c r="P27" s="226">
        <f t="shared" si="2"/>
        <v>-0.25</v>
      </c>
      <c r="R27" s="224">
        <f t="shared" si="4"/>
        <v>0.375</v>
      </c>
      <c r="S27" s="225">
        <f t="shared" si="4"/>
        <v>0.375</v>
      </c>
      <c r="T27" s="226">
        <f t="shared" si="4"/>
        <v>0.375</v>
      </c>
    </row>
    <row r="28" spans="1:20" x14ac:dyDescent="0.25">
      <c r="A28" s="219">
        <v>9.25</v>
      </c>
      <c r="B28" s="220">
        <v>107.875</v>
      </c>
      <c r="C28" s="221">
        <v>107.625</v>
      </c>
      <c r="D28" s="222">
        <v>107.375</v>
      </c>
      <c r="F28" s="223">
        <v>0.125</v>
      </c>
      <c r="G28" s="223">
        <v>0.125</v>
      </c>
      <c r="H28" s="223">
        <v>0.125</v>
      </c>
      <c r="I28" s="223">
        <v>0</v>
      </c>
      <c r="J28" s="224">
        <f t="shared" si="1"/>
        <v>108</v>
      </c>
      <c r="K28" s="225">
        <f t="shared" si="1"/>
        <v>107.75</v>
      </c>
      <c r="L28" s="226">
        <f t="shared" si="1"/>
        <v>107.5</v>
      </c>
      <c r="N28" s="227"/>
      <c r="O28" s="225">
        <f t="shared" si="2"/>
        <v>-0.25</v>
      </c>
      <c r="P28" s="226">
        <f t="shared" si="2"/>
        <v>-0.25</v>
      </c>
      <c r="R28" s="224">
        <f t="shared" si="4"/>
        <v>0.375</v>
      </c>
      <c r="S28" s="225">
        <f t="shared" si="4"/>
        <v>0.375</v>
      </c>
      <c r="T28" s="226">
        <f t="shared" si="4"/>
        <v>0.375</v>
      </c>
    </row>
    <row r="29" spans="1:20" x14ac:dyDescent="0.25">
      <c r="A29" s="219">
        <v>9.375</v>
      </c>
      <c r="B29" s="220">
        <v>108.25</v>
      </c>
      <c r="C29" s="221">
        <v>108</v>
      </c>
      <c r="D29" s="222">
        <v>107.75</v>
      </c>
      <c r="F29" s="223">
        <v>0.125</v>
      </c>
      <c r="G29" s="223">
        <v>0.125</v>
      </c>
      <c r="H29" s="223">
        <v>0.125</v>
      </c>
      <c r="I29" s="223">
        <v>0</v>
      </c>
      <c r="J29" s="224">
        <f t="shared" si="1"/>
        <v>108.375</v>
      </c>
      <c r="K29" s="225">
        <f t="shared" si="1"/>
        <v>108.125</v>
      </c>
      <c r="L29" s="226">
        <f t="shared" si="1"/>
        <v>107.875</v>
      </c>
      <c r="N29" s="227"/>
      <c r="O29" s="225">
        <f t="shared" si="2"/>
        <v>-0.25</v>
      </c>
      <c r="P29" s="226">
        <f t="shared" si="2"/>
        <v>-0.25</v>
      </c>
      <c r="R29" s="224">
        <f t="shared" si="4"/>
        <v>0.375</v>
      </c>
      <c r="S29" s="225">
        <f t="shared" si="4"/>
        <v>0.375</v>
      </c>
      <c r="T29" s="226">
        <f t="shared" si="4"/>
        <v>0.375</v>
      </c>
    </row>
    <row r="30" spans="1:20" ht="15.75" thickBot="1" x14ac:dyDescent="0.3">
      <c r="A30" s="229">
        <v>9.5</v>
      </c>
      <c r="B30" s="230">
        <v>108.625</v>
      </c>
      <c r="C30" s="231">
        <v>108.375</v>
      </c>
      <c r="D30" s="232">
        <v>108.125</v>
      </c>
      <c r="E30" s="233"/>
      <c r="F30" s="223">
        <v>0.125</v>
      </c>
      <c r="G30" s="223">
        <v>0.125</v>
      </c>
      <c r="H30" s="223">
        <v>0.125</v>
      </c>
      <c r="I30" s="223">
        <v>0</v>
      </c>
      <c r="J30" s="234">
        <f t="shared" si="1"/>
        <v>108.75</v>
      </c>
      <c r="K30" s="235">
        <f t="shared" si="1"/>
        <v>108.5</v>
      </c>
      <c r="L30" s="236">
        <f t="shared" si="1"/>
        <v>108.25</v>
      </c>
      <c r="N30" s="237"/>
      <c r="O30" s="235">
        <f t="shared" si="2"/>
        <v>-0.25</v>
      </c>
      <c r="P30" s="236">
        <f t="shared" si="2"/>
        <v>-0.25</v>
      </c>
      <c r="R30" s="234">
        <f t="shared" si="4"/>
        <v>0.375</v>
      </c>
      <c r="S30" s="235">
        <f t="shared" si="4"/>
        <v>0.375</v>
      </c>
      <c r="T30" s="236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318F-58E7-46BC-B191-516DFCE5BE2C}">
  <sheetPr published="0" codeName="Sheet3">
    <tabColor rgb="FF00B0F0"/>
    <pageSetUpPr fitToPage="1"/>
  </sheetPr>
  <dimension ref="B1:AE63"/>
  <sheetViews>
    <sheetView topLeftCell="A6" zoomScaleNormal="100" workbookViewId="0">
      <selection activeCell="N21" sqref="N21:Q21"/>
    </sheetView>
  </sheetViews>
  <sheetFormatPr defaultColWidth="8.85546875" defaultRowHeight="15.75" x14ac:dyDescent="0.25"/>
  <cols>
    <col min="1" max="1" width="2.5703125" style="238" customWidth="1"/>
    <col min="2" max="2" width="14.28515625" style="238" customWidth="1"/>
    <col min="3" max="3" width="19.140625" style="238" customWidth="1"/>
    <col min="4" max="4" width="14.28515625" style="238" customWidth="1"/>
    <col min="5" max="5" width="11.28515625" style="238" customWidth="1"/>
    <col min="6" max="6" width="18" style="238" customWidth="1"/>
    <col min="7" max="7" width="23" style="238" bestFit="1" customWidth="1"/>
    <col min="8" max="8" width="8.85546875" style="238" customWidth="1"/>
    <col min="9" max="11" width="9" style="238" bestFit="1" customWidth="1"/>
    <col min="12" max="12" width="10" style="238" bestFit="1" customWidth="1"/>
    <col min="13" max="15" width="9.7109375" style="238" bestFit="1" customWidth="1"/>
    <col min="16" max="16" width="1.5703125" style="238" customWidth="1"/>
    <col min="17" max="17" width="32.7109375" style="238" customWidth="1"/>
    <col min="18" max="24" width="6.7109375" style="238" customWidth="1"/>
    <col min="25" max="16384" width="8.85546875" style="238"/>
  </cols>
  <sheetData>
    <row r="1" spans="2:25" ht="16.5" thickBot="1" x14ac:dyDescent="0.3">
      <c r="H1" s="239"/>
      <c r="I1" s="239"/>
      <c r="J1" s="239"/>
      <c r="K1" s="240"/>
      <c r="L1" s="240"/>
      <c r="M1" s="240"/>
      <c r="N1" s="239"/>
      <c r="O1" s="239"/>
      <c r="P1" s="241"/>
    </row>
    <row r="2" spans="2:25" ht="15.6" customHeight="1" x14ac:dyDescent="0.25">
      <c r="B2" s="242" t="s">
        <v>0</v>
      </c>
      <c r="C2" s="243"/>
      <c r="D2" s="243"/>
      <c r="E2" s="244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4"/>
      <c r="Q2" s="245"/>
      <c r="R2" s="246"/>
      <c r="S2" s="246"/>
      <c r="T2" s="246"/>
      <c r="U2" s="247"/>
      <c r="V2" s="247"/>
      <c r="W2" s="244"/>
      <c r="X2" s="248"/>
    </row>
    <row r="3" spans="2:25" ht="18" customHeight="1" x14ac:dyDescent="0.25">
      <c r="B3" s="249"/>
      <c r="C3" s="250"/>
      <c r="D3" s="250"/>
      <c r="E3" s="251"/>
      <c r="F3" s="17"/>
      <c r="G3" s="17"/>
      <c r="H3" s="17"/>
      <c r="I3" s="17"/>
      <c r="J3" s="17"/>
      <c r="K3" s="17"/>
      <c r="L3" s="17"/>
      <c r="M3" s="17"/>
      <c r="N3" s="17"/>
      <c r="O3" s="17"/>
      <c r="P3" s="251"/>
      <c r="Q3"/>
      <c r="R3" s="252"/>
      <c r="S3" s="252"/>
      <c r="T3" s="252"/>
      <c r="U3" s="253"/>
      <c r="V3" s="253"/>
      <c r="W3" s="254"/>
      <c r="X3" s="255"/>
    </row>
    <row r="4" spans="2:25" ht="16.149999999999999" customHeight="1" x14ac:dyDescent="0.25">
      <c r="B4" s="256" t="s">
        <v>3</v>
      </c>
      <c r="C4" s="257"/>
      <c r="D4" s="258">
        <f>Control!$B$1</f>
        <v>45342</v>
      </c>
      <c r="E4" s="259"/>
      <c r="F4" s="260" t="s">
        <v>94</v>
      </c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52"/>
      <c r="R4" s="252"/>
      <c r="S4" s="252"/>
      <c r="T4" s="252"/>
      <c r="U4" s="253"/>
      <c r="V4" s="253"/>
      <c r="W4" s="261"/>
      <c r="X4" s="262"/>
    </row>
    <row r="5" spans="2:25" ht="18.75" x14ac:dyDescent="0.25">
      <c r="B5" s="263" t="s">
        <v>95</v>
      </c>
      <c r="C5" s="264"/>
      <c r="D5" s="264"/>
      <c r="E5" s="254"/>
      <c r="F5" s="265" t="s">
        <v>96</v>
      </c>
      <c r="G5" s="265"/>
      <c r="H5" s="265"/>
      <c r="I5" s="265"/>
      <c r="J5" s="265"/>
      <c r="K5" s="265"/>
      <c r="L5" s="265"/>
      <c r="M5" s="265"/>
      <c r="N5" s="265"/>
      <c r="O5" s="265"/>
      <c r="P5" s="266"/>
      <c r="Q5" s="267"/>
      <c r="R5" s="267"/>
      <c r="S5" s="267"/>
      <c r="T5" s="267"/>
      <c r="U5" s="267"/>
      <c r="V5" s="254"/>
      <c r="W5" s="254"/>
      <c r="X5" s="255"/>
    </row>
    <row r="6" spans="2:25" ht="15.75" customHeight="1" x14ac:dyDescent="0.25">
      <c r="B6" s="268" t="s">
        <v>97</v>
      </c>
      <c r="C6" s="269" t="s">
        <v>98</v>
      </c>
      <c r="D6" s="269" t="s">
        <v>99</v>
      </c>
      <c r="E6" s="270"/>
      <c r="F6" s="269" t="s">
        <v>100</v>
      </c>
      <c r="G6" s="269" t="s">
        <v>101</v>
      </c>
      <c r="H6" s="271" t="s">
        <v>102</v>
      </c>
      <c r="I6" s="271">
        <v>0.6</v>
      </c>
      <c r="J6" s="271">
        <v>0.65</v>
      </c>
      <c r="K6" s="271">
        <v>0.70000000000000018</v>
      </c>
      <c r="L6" s="271">
        <v>0.75000000000000022</v>
      </c>
      <c r="M6" s="271">
        <v>0.80000000000000027</v>
      </c>
      <c r="N6" s="271">
        <v>0.85</v>
      </c>
      <c r="O6" s="271">
        <v>0.9</v>
      </c>
      <c r="P6" s="270"/>
      <c r="Q6" s="272"/>
      <c r="R6" s="272"/>
      <c r="S6" s="272"/>
      <c r="T6" s="272"/>
      <c r="U6" s="272"/>
      <c r="V6" s="272"/>
      <c r="W6" s="272"/>
      <c r="X6" s="273"/>
    </row>
    <row r="7" spans="2:25" ht="15" customHeight="1" x14ac:dyDescent="0.25">
      <c r="B7" s="274">
        <f>'Flex Select Prime Pricer'!A6-0.001</f>
        <v>6.4989999999999997</v>
      </c>
      <c r="C7" s="275">
        <f>'Flex Select Prime Pricer'!H6</f>
        <v>97.885000000000005</v>
      </c>
      <c r="D7" s="275">
        <f>'Flex Select Prime Pricer'!I6</f>
        <v>97.75</v>
      </c>
      <c r="E7" s="276"/>
      <c r="F7" s="277" t="s">
        <v>103</v>
      </c>
      <c r="G7" s="278" t="s">
        <v>104</v>
      </c>
      <c r="H7" s="279">
        <v>0.5</v>
      </c>
      <c r="I7" s="280">
        <v>0.25</v>
      </c>
      <c r="J7" s="280">
        <v>0.125</v>
      </c>
      <c r="K7" s="281">
        <v>-0.125</v>
      </c>
      <c r="L7" s="281">
        <v>-0.25</v>
      </c>
      <c r="M7" s="279">
        <v>-0.625</v>
      </c>
      <c r="N7" s="279">
        <v>-1.875</v>
      </c>
      <c r="O7" s="279">
        <v>-3.625</v>
      </c>
      <c r="P7" s="282"/>
      <c r="Q7" s="283" t="s">
        <v>105</v>
      </c>
      <c r="R7" s="283"/>
      <c r="S7" s="283"/>
      <c r="T7" s="284">
        <v>102.5</v>
      </c>
      <c r="U7" s="284"/>
      <c r="V7" s="284"/>
      <c r="W7" s="284"/>
      <c r="X7" s="285"/>
    </row>
    <row r="8" spans="2:25" ht="15" customHeight="1" x14ac:dyDescent="0.25">
      <c r="B8" s="274">
        <f>'Flex Select Prime Pricer'!A7-0.001</f>
        <v>6.6239999999999997</v>
      </c>
      <c r="C8" s="275">
        <f>'Flex Select Prime Pricer'!H7</f>
        <v>98.51</v>
      </c>
      <c r="D8" s="275">
        <f>'Flex Select Prime Pricer'!I7</f>
        <v>98.375</v>
      </c>
      <c r="E8" s="276"/>
      <c r="F8" s="286"/>
      <c r="G8" s="287" t="s">
        <v>22</v>
      </c>
      <c r="H8" s="288">
        <v>0.375</v>
      </c>
      <c r="I8" s="288">
        <v>0.125</v>
      </c>
      <c r="J8" s="288">
        <v>0</v>
      </c>
      <c r="K8" s="288">
        <v>-0.25</v>
      </c>
      <c r="L8" s="288">
        <v>-0.375</v>
      </c>
      <c r="M8" s="288">
        <v>-0.875</v>
      </c>
      <c r="N8" s="288">
        <v>-2.375</v>
      </c>
      <c r="O8" s="289">
        <v>-4.25</v>
      </c>
      <c r="P8" s="282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4">
        <f>'Flex Select Prime Pricer'!A8-0.001</f>
        <v>6.7489999999999997</v>
      </c>
      <c r="C9" s="275">
        <f>'Flex Select Prime Pricer'!H8</f>
        <v>99.135000000000005</v>
      </c>
      <c r="D9" s="275">
        <f>'Flex Select Prime Pricer'!I8</f>
        <v>99</v>
      </c>
      <c r="E9" s="276"/>
      <c r="F9" s="286"/>
      <c r="G9" s="287" t="s">
        <v>24</v>
      </c>
      <c r="H9" s="292">
        <v>0.125</v>
      </c>
      <c r="I9" s="288">
        <v>0</v>
      </c>
      <c r="J9" s="288">
        <v>-0.125</v>
      </c>
      <c r="K9" s="288">
        <v>-0.5</v>
      </c>
      <c r="L9" s="288">
        <v>-0.75</v>
      </c>
      <c r="M9" s="288">
        <v>-1</v>
      </c>
      <c r="N9" s="288">
        <v>-2.375</v>
      </c>
      <c r="O9" s="293" t="s">
        <v>18</v>
      </c>
      <c r="P9" s="282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4">
        <f>'Flex Select Prime Pricer'!A9-0.001</f>
        <v>6.8739999999999997</v>
      </c>
      <c r="C10" s="275">
        <f>'Flex Select Prime Pricer'!H9</f>
        <v>99.76</v>
      </c>
      <c r="D10" s="275">
        <f>'Flex Select Prime Pricer'!I9</f>
        <v>99.625</v>
      </c>
      <c r="E10" s="276"/>
      <c r="F10" s="286"/>
      <c r="G10" s="287" t="s">
        <v>26</v>
      </c>
      <c r="H10" s="288">
        <v>0</v>
      </c>
      <c r="I10" s="288">
        <v>-0.125</v>
      </c>
      <c r="J10" s="288">
        <v>-0.25</v>
      </c>
      <c r="K10" s="288">
        <v>-0.75</v>
      </c>
      <c r="L10" s="288">
        <v>-1.25</v>
      </c>
      <c r="M10" s="288">
        <v>-1.375</v>
      </c>
      <c r="N10" s="288">
        <v>-3.25</v>
      </c>
      <c r="O10" s="293" t="s">
        <v>18</v>
      </c>
      <c r="P10" s="282"/>
      <c r="Q10" s="296" t="s">
        <v>107</v>
      </c>
      <c r="R10" s="296"/>
      <c r="S10" s="296"/>
      <c r="T10" s="296"/>
      <c r="U10" s="296"/>
      <c r="V10" s="296"/>
      <c r="W10" s="296"/>
      <c r="X10" s="297"/>
      <c r="Y10" s="253"/>
    </row>
    <row r="11" spans="2:25" ht="15" customHeight="1" x14ac:dyDescent="0.25">
      <c r="B11" s="274">
        <f>'Flex Select Prime Pricer'!A10-0.001</f>
        <v>6.9989999999999997</v>
      </c>
      <c r="C11" s="275">
        <f>'Flex Select Prime Pricer'!H10</f>
        <v>100.38500000000001</v>
      </c>
      <c r="D11" s="275">
        <f>'Flex Select Prime Pricer'!I10</f>
        <v>100.25</v>
      </c>
      <c r="E11" s="276"/>
      <c r="F11" s="286"/>
      <c r="G11" s="287" t="s">
        <v>28</v>
      </c>
      <c r="H11" s="288">
        <v>0.125</v>
      </c>
      <c r="I11" s="288">
        <v>0</v>
      </c>
      <c r="J11" s="288">
        <v>-0.125</v>
      </c>
      <c r="K11" s="288">
        <v>-0.375</v>
      </c>
      <c r="L11" s="288">
        <v>-1.25</v>
      </c>
      <c r="M11" s="288">
        <v>-2.125</v>
      </c>
      <c r="N11" s="293" t="s">
        <v>18</v>
      </c>
      <c r="O11" s="293" t="s">
        <v>18</v>
      </c>
      <c r="P11" s="282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4">
        <f>'Flex Select Prime Pricer'!A11-0.001</f>
        <v>7.1239999999999997</v>
      </c>
      <c r="C12" s="275">
        <f>'Flex Select Prime Pricer'!H11</f>
        <v>100.88500000000001</v>
      </c>
      <c r="D12" s="275">
        <f>'Flex Select Prime Pricer'!I11</f>
        <v>100.75</v>
      </c>
      <c r="E12" s="276"/>
      <c r="F12" s="286"/>
      <c r="G12" s="287" t="s">
        <v>30</v>
      </c>
      <c r="H12" s="288">
        <v>-0.5</v>
      </c>
      <c r="I12" s="288">
        <v>-0.75</v>
      </c>
      <c r="J12" s="288">
        <v>-1.125</v>
      </c>
      <c r="K12" s="288">
        <v>-1.625</v>
      </c>
      <c r="L12" s="288">
        <v>-2.5</v>
      </c>
      <c r="M12" s="288">
        <v>-3.25</v>
      </c>
      <c r="N12" s="293" t="s">
        <v>18</v>
      </c>
      <c r="O12" s="293" t="s">
        <v>18</v>
      </c>
      <c r="P12" s="282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4">
        <f>'Flex Select Prime Pricer'!A12-0.001</f>
        <v>7.2489999999999997</v>
      </c>
      <c r="C13" s="275">
        <f>'Flex Select Prime Pricer'!H12</f>
        <v>101.26</v>
      </c>
      <c r="D13" s="275">
        <f>'Flex Select Prime Pricer'!I12</f>
        <v>101.125</v>
      </c>
      <c r="E13" s="276"/>
      <c r="F13" s="286"/>
      <c r="G13" s="287" t="s">
        <v>109</v>
      </c>
      <c r="H13" s="288">
        <v>-1.125</v>
      </c>
      <c r="I13" s="288">
        <v>-1.125</v>
      </c>
      <c r="J13" s="288">
        <v>-1.25</v>
      </c>
      <c r="K13" s="288">
        <v>-2</v>
      </c>
      <c r="L13" s="288">
        <v>-2.625</v>
      </c>
      <c r="M13" s="293" t="s">
        <v>18</v>
      </c>
      <c r="N13" s="293" t="s">
        <v>18</v>
      </c>
      <c r="O13" s="293" t="s">
        <v>18</v>
      </c>
      <c r="P13" s="282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4">
        <f>'Flex Select Prime Pricer'!A13-0.001</f>
        <v>7.3739999999999997</v>
      </c>
      <c r="C14" s="275">
        <f>'Flex Select Prime Pricer'!H13</f>
        <v>101.63500000000001</v>
      </c>
      <c r="D14" s="275">
        <f>'Flex Select Prime Pricer'!I13</f>
        <v>101.5</v>
      </c>
      <c r="E14" s="276"/>
      <c r="F14" s="300" t="s">
        <v>111</v>
      </c>
      <c r="G14" s="287" t="s">
        <v>104</v>
      </c>
      <c r="H14" s="288">
        <v>0.375</v>
      </c>
      <c r="I14" s="288">
        <v>0.25</v>
      </c>
      <c r="J14" s="288">
        <v>0.125</v>
      </c>
      <c r="K14" s="289">
        <v>-0.25</v>
      </c>
      <c r="L14" s="288">
        <v>-0.375</v>
      </c>
      <c r="M14" s="288">
        <v>-0.75</v>
      </c>
      <c r="N14" s="288">
        <v>-2</v>
      </c>
      <c r="O14" s="288">
        <v>-3.875</v>
      </c>
      <c r="P14" s="282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4">
        <f>'Flex Select Prime Pricer'!A14-0.001</f>
        <v>7.4989999999999997</v>
      </c>
      <c r="C15" s="275">
        <f>'Flex Select Prime Pricer'!H14</f>
        <v>101.88500000000001</v>
      </c>
      <c r="D15" s="275">
        <f>'Flex Select Prime Pricer'!I14</f>
        <v>101.75</v>
      </c>
      <c r="E15" s="276"/>
      <c r="F15" s="300"/>
      <c r="G15" s="287" t="s">
        <v>22</v>
      </c>
      <c r="H15" s="288">
        <v>0.25</v>
      </c>
      <c r="I15" s="288">
        <v>0.125</v>
      </c>
      <c r="J15" s="288">
        <v>0</v>
      </c>
      <c r="K15" s="288">
        <v>-0.375</v>
      </c>
      <c r="L15" s="288">
        <v>-0.5</v>
      </c>
      <c r="M15" s="288">
        <v>-1</v>
      </c>
      <c r="N15" s="288">
        <v>-2.625</v>
      </c>
      <c r="O15" s="288">
        <v>-4.625</v>
      </c>
      <c r="P15" s="282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25">
      <c r="B16" s="274">
        <f>'Flex Select Prime Pricer'!A15-0.001</f>
        <v>7.6239999999999997</v>
      </c>
      <c r="C16" s="275">
        <f>'Flex Select Prime Pricer'!H15</f>
        <v>102.13500000000001</v>
      </c>
      <c r="D16" s="275">
        <f>'Flex Select Prime Pricer'!I15</f>
        <v>102</v>
      </c>
      <c r="E16" s="276"/>
      <c r="F16" s="300"/>
      <c r="G16" s="287" t="s">
        <v>24</v>
      </c>
      <c r="H16" s="288">
        <v>0.125</v>
      </c>
      <c r="I16" s="288">
        <v>0.125</v>
      </c>
      <c r="J16" s="288">
        <v>-0.125</v>
      </c>
      <c r="K16" s="288">
        <v>-0.5</v>
      </c>
      <c r="L16" s="288">
        <v>-0.75</v>
      </c>
      <c r="M16" s="288">
        <v>-1.125</v>
      </c>
      <c r="N16" s="288">
        <v>-2.625</v>
      </c>
      <c r="O16" s="293" t="s">
        <v>18</v>
      </c>
      <c r="P16" s="282"/>
      <c r="Q16" s="296" t="s">
        <v>27</v>
      </c>
      <c r="R16" s="296"/>
      <c r="S16" s="296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25">
      <c r="B17" s="274">
        <f>'Flex Select Prime Pricer'!A16-0.001</f>
        <v>7.7489999999999997</v>
      </c>
      <c r="C17" s="275">
        <f>'Flex Select Prime Pricer'!H16</f>
        <v>102.38500000000001</v>
      </c>
      <c r="D17" s="275">
        <f>'Flex Select Prime Pricer'!I16</f>
        <v>102.25</v>
      </c>
      <c r="E17" s="276"/>
      <c r="F17" s="300"/>
      <c r="G17" s="287" t="s">
        <v>26</v>
      </c>
      <c r="H17" s="288">
        <v>0.125</v>
      </c>
      <c r="I17" s="288">
        <v>-0.125</v>
      </c>
      <c r="J17" s="288">
        <v>-0.25</v>
      </c>
      <c r="K17" s="288">
        <v>-0.625</v>
      </c>
      <c r="L17" s="288">
        <v>-1.25</v>
      </c>
      <c r="M17" s="288">
        <v>-1.5</v>
      </c>
      <c r="N17" s="288">
        <v>-3.5</v>
      </c>
      <c r="O17" s="293" t="s">
        <v>18</v>
      </c>
      <c r="P17" s="282"/>
      <c r="Q17" s="296" t="s">
        <v>29</v>
      </c>
      <c r="R17" s="296"/>
      <c r="S17" s="296"/>
      <c r="T17" s="303">
        <v>0</v>
      </c>
      <c r="U17" s="303"/>
      <c r="V17" s="303"/>
      <c r="W17" s="303"/>
      <c r="X17" s="304"/>
      <c r="Y17" s="298"/>
    </row>
    <row r="18" spans="2:25" x14ac:dyDescent="0.25">
      <c r="B18" s="274">
        <f>'Flex Select Prime Pricer'!A17-0.001</f>
        <v>7.8739999999999997</v>
      </c>
      <c r="C18" s="275">
        <f>'Flex Select Prime Pricer'!H17</f>
        <v>102.63500000000001</v>
      </c>
      <c r="D18" s="275">
        <f>'Flex Select Prime Pricer'!I17</f>
        <v>102.5</v>
      </c>
      <c r="E18" s="276"/>
      <c r="F18" s="300"/>
      <c r="G18" s="287" t="s">
        <v>28</v>
      </c>
      <c r="H18" s="288">
        <v>-0.125</v>
      </c>
      <c r="I18" s="288">
        <v>-0.25</v>
      </c>
      <c r="J18" s="288">
        <v>-0.25</v>
      </c>
      <c r="K18" s="288">
        <v>-0.625</v>
      </c>
      <c r="L18" s="288">
        <v>-1.5</v>
      </c>
      <c r="M18" s="288">
        <v>-2.375</v>
      </c>
      <c r="N18" s="293" t="s">
        <v>18</v>
      </c>
      <c r="O18" s="293" t="s">
        <v>18</v>
      </c>
      <c r="P18" s="282"/>
      <c r="Q18" s="296" t="s">
        <v>31</v>
      </c>
      <c r="R18" s="296"/>
      <c r="S18" s="296"/>
      <c r="T18" s="303">
        <v>-0.375</v>
      </c>
      <c r="U18" s="303"/>
      <c r="V18" s="303"/>
      <c r="W18" s="303"/>
      <c r="X18" s="304"/>
    </row>
    <row r="19" spans="2:25" ht="18.75" x14ac:dyDescent="0.25">
      <c r="B19" s="274">
        <f>'Flex Select Prime Pricer'!A18-0.001</f>
        <v>7.9989999999999997</v>
      </c>
      <c r="C19" s="275">
        <f>'Flex Select Prime Pricer'!H18</f>
        <v>102.88500000000001</v>
      </c>
      <c r="D19" s="275">
        <f>'Flex Select Prime Pricer'!I18</f>
        <v>102.75</v>
      </c>
      <c r="E19" s="276"/>
      <c r="F19" s="300"/>
      <c r="G19" s="287" t="s">
        <v>30</v>
      </c>
      <c r="H19" s="288">
        <v>-0.5</v>
      </c>
      <c r="I19" s="288">
        <v>-0.75</v>
      </c>
      <c r="J19" s="288">
        <v>-1.125</v>
      </c>
      <c r="K19" s="288">
        <v>-1.625</v>
      </c>
      <c r="L19" s="288">
        <v>-2.5</v>
      </c>
      <c r="M19" s="288">
        <v>-3.5</v>
      </c>
      <c r="N19" s="293" t="s">
        <v>18</v>
      </c>
      <c r="O19" s="293" t="s">
        <v>18</v>
      </c>
      <c r="P19" s="282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25">
      <c r="B20" s="274">
        <f>'Flex Select Prime Pricer'!A19-0.001</f>
        <v>8.1240000000000006</v>
      </c>
      <c r="C20" s="275">
        <f>'Flex Select Prime Pricer'!H19</f>
        <v>103.13500000000001</v>
      </c>
      <c r="D20" s="275">
        <f>'Flex Select Prime Pricer'!I19</f>
        <v>103</v>
      </c>
      <c r="E20" s="276"/>
      <c r="F20" s="300"/>
      <c r="G20" s="287" t="s">
        <v>109</v>
      </c>
      <c r="H20" s="288">
        <v>-1</v>
      </c>
      <c r="I20" s="288">
        <v>-1</v>
      </c>
      <c r="J20" s="288">
        <v>-1.25</v>
      </c>
      <c r="K20" s="288">
        <v>-2.125</v>
      </c>
      <c r="L20" s="288">
        <v>-3.25</v>
      </c>
      <c r="M20" s="307" t="s">
        <v>18</v>
      </c>
      <c r="N20" s="293" t="s">
        <v>18</v>
      </c>
      <c r="O20" s="293" t="s">
        <v>18</v>
      </c>
      <c r="P20" s="282"/>
      <c r="Q20" s="296" t="s">
        <v>34</v>
      </c>
      <c r="R20" s="296"/>
      <c r="S20" s="296"/>
      <c r="T20" s="303">
        <v>-0.25</v>
      </c>
      <c r="U20" s="303"/>
      <c r="V20" s="303"/>
      <c r="W20" s="303"/>
      <c r="X20" s="304"/>
    </row>
    <row r="21" spans="2:25" ht="15" customHeight="1" x14ac:dyDescent="0.25">
      <c r="B21" s="274">
        <f>'Flex Select Prime Pricer'!A20-0.001</f>
        <v>8.2490000000000006</v>
      </c>
      <c r="C21" s="275">
        <f>'Flex Select Prime Pricer'!H20</f>
        <v>103.38500000000001</v>
      </c>
      <c r="D21" s="275">
        <f>'Flex Select Prime Pricer'!I20</f>
        <v>103.25</v>
      </c>
      <c r="E21" s="276"/>
      <c r="F21" s="308" t="s">
        <v>112</v>
      </c>
      <c r="G21" s="309"/>
      <c r="H21" s="309"/>
      <c r="I21" s="309"/>
      <c r="J21" s="309"/>
      <c r="K21" s="282"/>
      <c r="L21" s="282"/>
      <c r="M21" s="282"/>
      <c r="N21" s="282"/>
      <c r="O21" s="282"/>
      <c r="P21" s="282"/>
      <c r="Q21" s="296" t="s">
        <v>27</v>
      </c>
      <c r="R21" s="296"/>
      <c r="S21" s="296"/>
      <c r="T21" s="303">
        <v>-0.375</v>
      </c>
      <c r="U21" s="303"/>
      <c r="V21" s="303"/>
      <c r="W21" s="303"/>
      <c r="X21" s="304"/>
    </row>
    <row r="22" spans="2:25" ht="15" customHeight="1" x14ac:dyDescent="0.25">
      <c r="B22" s="274">
        <f>'Flex Select Prime Pricer'!A21-0.001</f>
        <v>8.3740000000000006</v>
      </c>
      <c r="C22" s="275">
        <f>'Flex Select Prime Pricer'!H21</f>
        <v>103.63500000000001</v>
      </c>
      <c r="D22" s="275">
        <f>'Flex Select Prime Pricer'!I21</f>
        <v>103.5</v>
      </c>
      <c r="E22" s="276"/>
      <c r="F22" s="310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96" t="s">
        <v>35</v>
      </c>
      <c r="R22" s="296"/>
      <c r="S22" s="296"/>
      <c r="T22" s="311">
        <v>-0.25</v>
      </c>
      <c r="U22" s="311"/>
      <c r="V22" s="311"/>
      <c r="W22" s="311"/>
      <c r="X22" s="312"/>
    </row>
    <row r="23" spans="2:25" x14ac:dyDescent="0.25">
      <c r="B23" s="274">
        <f>'Flex Select Prime Pricer'!A22-0.001</f>
        <v>8.4990000000000006</v>
      </c>
      <c r="C23" s="275">
        <f>'Flex Select Prime Pricer'!H22</f>
        <v>103.88500000000001</v>
      </c>
      <c r="D23" s="275">
        <f>'Flex Select Prime Pricer'!I22</f>
        <v>103.75</v>
      </c>
      <c r="E23" s="276"/>
      <c r="F23" s="265" t="s">
        <v>113</v>
      </c>
      <c r="G23" s="265"/>
      <c r="H23" s="265"/>
      <c r="I23" s="265"/>
      <c r="J23" s="265"/>
      <c r="K23" s="265"/>
      <c r="L23" s="265"/>
      <c r="M23" s="265"/>
      <c r="N23" s="265"/>
      <c r="O23" s="265"/>
      <c r="P23" s="282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25">
      <c r="B24" s="274">
        <f>'Flex Select Prime Pricer'!A23-0.001</f>
        <v>8.6240000000000006</v>
      </c>
      <c r="C24" s="275">
        <f>'Flex Select Prime Pricer'!H23</f>
        <v>104.13500000000001</v>
      </c>
      <c r="D24" s="275">
        <f>'Flex Select Prime Pricer'!I23</f>
        <v>104</v>
      </c>
      <c r="E24" s="276"/>
      <c r="F24" s="269"/>
      <c r="G24" s="269"/>
      <c r="H24" s="271" t="s">
        <v>102</v>
      </c>
      <c r="I24" s="271" t="s">
        <v>115</v>
      </c>
      <c r="J24" s="271">
        <v>0.65000000000000013</v>
      </c>
      <c r="K24" s="271">
        <v>0.70000000000000018</v>
      </c>
      <c r="L24" s="271">
        <v>0.75000000000000022</v>
      </c>
      <c r="M24" s="271">
        <v>0.80000000000000027</v>
      </c>
      <c r="N24" s="271">
        <v>0.85</v>
      </c>
      <c r="O24" s="271">
        <v>0.9</v>
      </c>
      <c r="P24" s="282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25">
      <c r="B25" s="274">
        <f>'Flex Select Prime Pricer'!A24-0.001</f>
        <v>8.7490000000000006</v>
      </c>
      <c r="C25" s="275">
        <f>'Flex Select Prime Pricer'!H24</f>
        <v>104.38500000000001</v>
      </c>
      <c r="D25" s="275">
        <f>'Flex Select Prime Pricer'!I24</f>
        <v>104.25</v>
      </c>
      <c r="E25" s="276"/>
      <c r="F25" s="317" t="s">
        <v>117</v>
      </c>
      <c r="G25" s="318" t="s">
        <v>118</v>
      </c>
      <c r="H25" s="275">
        <v>0</v>
      </c>
      <c r="I25" s="275">
        <v>0</v>
      </c>
      <c r="J25" s="275">
        <v>0</v>
      </c>
      <c r="K25" s="275">
        <v>0</v>
      </c>
      <c r="L25" s="275">
        <v>-0.125</v>
      </c>
      <c r="M25" s="319">
        <v>-0.125</v>
      </c>
      <c r="N25" s="319">
        <v>-0.375</v>
      </c>
      <c r="O25" s="319">
        <v>-0.5</v>
      </c>
      <c r="P25" s="282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25">
      <c r="B26" s="274">
        <f>'Flex Select Prime Pricer'!A25-0.001</f>
        <v>8.8740000000000006</v>
      </c>
      <c r="C26" s="275">
        <f>'Flex Select Prime Pricer'!H25</f>
        <v>104.63500000000001</v>
      </c>
      <c r="D26" s="275">
        <f>'Flex Select Prime Pricer'!I25</f>
        <v>104.5</v>
      </c>
      <c r="E26" s="276"/>
      <c r="F26" s="317"/>
      <c r="G26" s="322" t="s">
        <v>120</v>
      </c>
      <c r="H26" s="275">
        <v>-0.875</v>
      </c>
      <c r="I26" s="275">
        <v>-1</v>
      </c>
      <c r="J26" s="275">
        <v>-1.125</v>
      </c>
      <c r="K26" s="275">
        <v>-1.25</v>
      </c>
      <c r="L26" s="275">
        <v>-1.375</v>
      </c>
      <c r="M26" s="275">
        <v>-1.5</v>
      </c>
      <c r="N26" s="323" t="s">
        <v>18</v>
      </c>
      <c r="O26" s="323" t="s">
        <v>18</v>
      </c>
      <c r="P26" s="282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4">
        <f>'Flex Select Prime Pricer'!A26-0.001</f>
        <v>8.9990000000000006</v>
      </c>
      <c r="C27" s="275">
        <f>'Flex Select Prime Pricer'!H26</f>
        <v>104.82250000000001</v>
      </c>
      <c r="D27" s="275">
        <f>'Flex Select Prime Pricer'!I26</f>
        <v>104.6875</v>
      </c>
      <c r="E27" s="276"/>
      <c r="F27" s="317"/>
      <c r="G27" s="322" t="s">
        <v>122</v>
      </c>
      <c r="H27" s="275">
        <v>-1.125</v>
      </c>
      <c r="I27" s="275">
        <v>-1.25</v>
      </c>
      <c r="J27" s="275">
        <v>-1.375</v>
      </c>
      <c r="K27" s="275">
        <v>-1.5</v>
      </c>
      <c r="L27" s="275">
        <v>-1.625</v>
      </c>
      <c r="M27" s="275">
        <v>-1.75</v>
      </c>
      <c r="N27" s="323" t="s">
        <v>18</v>
      </c>
      <c r="O27" s="326" t="s">
        <v>18</v>
      </c>
      <c r="P27" s="282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4">
        <f>'Flex Select Prime Pricer'!A27-0.001</f>
        <v>9.1240000000000006</v>
      </c>
      <c r="C28" s="275">
        <f>'Flex Select Prime Pricer'!H27</f>
        <v>105.01</v>
      </c>
      <c r="D28" s="275">
        <f>'Flex Select Prime Pricer'!I27</f>
        <v>104.875</v>
      </c>
      <c r="E28" s="276"/>
      <c r="F28" s="317"/>
      <c r="G28" s="322" t="s">
        <v>123</v>
      </c>
      <c r="H28" s="275">
        <v>-1.625</v>
      </c>
      <c r="I28" s="275">
        <v>-1.75</v>
      </c>
      <c r="J28" s="275">
        <v>-1.875</v>
      </c>
      <c r="K28" s="275">
        <v>-2</v>
      </c>
      <c r="L28" s="275">
        <v>-2.125</v>
      </c>
      <c r="M28" s="275">
        <v>-2.25</v>
      </c>
      <c r="N28" s="323" t="s">
        <v>18</v>
      </c>
      <c r="O28" s="326" t="s">
        <v>18</v>
      </c>
      <c r="P28" s="282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4">
        <f>'Flex Select Prime Pricer'!A28-0.001</f>
        <v>9.2490000000000006</v>
      </c>
      <c r="C29" s="275">
        <f>'Flex Select Prime Pricer'!H28</f>
        <v>105.19750000000001</v>
      </c>
      <c r="D29" s="275">
        <f>'Flex Select Prime Pricer'!I28</f>
        <v>105.0625</v>
      </c>
      <c r="E29" s="276"/>
      <c r="F29" s="317" t="s">
        <v>124</v>
      </c>
      <c r="G29" s="322" t="s">
        <v>125</v>
      </c>
      <c r="H29" s="275">
        <v>-0.75</v>
      </c>
      <c r="I29" s="275">
        <v>-0.875</v>
      </c>
      <c r="J29" s="275">
        <v>-0.875</v>
      </c>
      <c r="K29" s="275">
        <v>-1</v>
      </c>
      <c r="L29" s="275">
        <v>-1</v>
      </c>
      <c r="M29" s="275">
        <v>-1</v>
      </c>
      <c r="N29" s="275">
        <v>-1.25</v>
      </c>
      <c r="O29" s="326" t="s">
        <v>18</v>
      </c>
      <c r="P29" s="282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4">
        <f>'Flex Select Prime Pricer'!A29-0.001</f>
        <v>9.3740000000000006</v>
      </c>
      <c r="C30" s="275">
        <f>'Flex Select Prime Pricer'!H29</f>
        <v>105.35375000000001</v>
      </c>
      <c r="D30" s="275">
        <f>'Flex Select Prime Pricer'!I29</f>
        <v>105.21875</v>
      </c>
      <c r="E30" s="276"/>
      <c r="F30" s="317"/>
      <c r="G30" s="322" t="s">
        <v>127</v>
      </c>
      <c r="H30" s="275">
        <v>-0.5</v>
      </c>
      <c r="I30" s="275">
        <v>-0.75</v>
      </c>
      <c r="J30" s="275">
        <v>-0.75</v>
      </c>
      <c r="K30" s="275">
        <v>-0.75</v>
      </c>
      <c r="L30" s="275">
        <v>-1</v>
      </c>
      <c r="M30" s="275">
        <v>-1</v>
      </c>
      <c r="N30" s="275">
        <v>-1</v>
      </c>
      <c r="O30" s="275">
        <v>-1.25</v>
      </c>
      <c r="P30" s="282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4">
        <f>'Flex Select Prime Pricer'!A30-0.001</f>
        <v>9.4990000000000006</v>
      </c>
      <c r="C31" s="275">
        <f>'Flex Select Prime Pricer'!H30</f>
        <v>105.51</v>
      </c>
      <c r="D31" s="275">
        <f>'Flex Select Prime Pricer'!I30</f>
        <v>105.375</v>
      </c>
      <c r="E31" s="276"/>
      <c r="F31" s="317"/>
      <c r="G31" s="322" t="s">
        <v>128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82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4">
        <f>'Flex Select Prime Pricer'!A31-0.001</f>
        <v>9.6240000000000006</v>
      </c>
      <c r="C32" s="275">
        <f>'Flex Select Prime Pricer'!H31</f>
        <v>105.66625000000001</v>
      </c>
      <c r="D32" s="275">
        <f>'Flex Select Prime Pricer'!I31</f>
        <v>105.53125</v>
      </c>
      <c r="E32" s="276"/>
      <c r="F32" s="317"/>
      <c r="G32" s="322" t="s">
        <v>129</v>
      </c>
      <c r="H32" s="275">
        <v>0</v>
      </c>
      <c r="I32" s="275">
        <v>0</v>
      </c>
      <c r="J32" s="275">
        <v>0</v>
      </c>
      <c r="K32" s="275">
        <v>0</v>
      </c>
      <c r="L32" s="275">
        <v>0</v>
      </c>
      <c r="M32" s="275">
        <v>0</v>
      </c>
      <c r="N32" s="275">
        <v>0</v>
      </c>
      <c r="O32" s="275">
        <v>0</v>
      </c>
      <c r="P32" s="282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4">
        <f>'Flex Select Prime Pricer'!A32-0.001</f>
        <v>9.7490000000000006</v>
      </c>
      <c r="C33" s="275">
        <f>'Flex Select Prime Pricer'!H32</f>
        <v>105.82250000000001</v>
      </c>
      <c r="D33" s="275">
        <f>'Flex Select Prime Pricer'!I32</f>
        <v>105.6875</v>
      </c>
      <c r="E33" s="276"/>
      <c r="F33" s="317"/>
      <c r="G33" s="322" t="s">
        <v>130</v>
      </c>
      <c r="H33" s="275">
        <v>0.25</v>
      </c>
      <c r="I33" s="275">
        <v>0.25</v>
      </c>
      <c r="J33" s="275">
        <v>0.25</v>
      </c>
      <c r="K33" s="275">
        <v>0.25</v>
      </c>
      <c r="L33" s="275">
        <v>0</v>
      </c>
      <c r="M33" s="275">
        <v>0</v>
      </c>
      <c r="N33" s="275">
        <v>0</v>
      </c>
      <c r="O33" s="275">
        <v>-0.5</v>
      </c>
      <c r="P33" s="282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4">
        <f>'Flex Select Prime Pricer'!A33-0.001</f>
        <v>9.8740000000000006</v>
      </c>
      <c r="C34" s="275">
        <f>'Flex Select Prime Pricer'!H33</f>
        <v>105.97875000000001</v>
      </c>
      <c r="D34" s="275">
        <f>'Flex Select Prime Pricer'!I33</f>
        <v>105.84375</v>
      </c>
      <c r="E34" s="276"/>
      <c r="F34" s="317"/>
      <c r="G34" s="322" t="s">
        <v>132</v>
      </c>
      <c r="H34" s="275">
        <v>0.25</v>
      </c>
      <c r="I34" s="275">
        <v>0.25</v>
      </c>
      <c r="J34" s="275">
        <v>0.25</v>
      </c>
      <c r="K34" s="275">
        <v>0.25</v>
      </c>
      <c r="L34" s="275">
        <v>0</v>
      </c>
      <c r="M34" s="275">
        <v>0</v>
      </c>
      <c r="N34" s="275">
        <v>0</v>
      </c>
      <c r="O34" s="275">
        <v>-1.25</v>
      </c>
      <c r="P34" s="282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4">
        <f>'Flex Select Prime Pricer'!A34-0.001</f>
        <v>9.9990000000000006</v>
      </c>
      <c r="C35" s="275">
        <f>'Flex Select Prime Pricer'!H34</f>
        <v>106.13500000000001</v>
      </c>
      <c r="D35" s="275">
        <f>'Flex Select Prime Pricer'!I34</f>
        <v>106</v>
      </c>
      <c r="E35" s="282"/>
      <c r="F35" s="317"/>
      <c r="G35" s="322" t="s">
        <v>133</v>
      </c>
      <c r="H35" s="275">
        <v>0</v>
      </c>
      <c r="I35" s="275">
        <v>0</v>
      </c>
      <c r="J35" s="275">
        <v>0</v>
      </c>
      <c r="K35" s="275">
        <v>0</v>
      </c>
      <c r="L35" s="289">
        <v>-0.25</v>
      </c>
      <c r="M35" s="289">
        <v>-0.75</v>
      </c>
      <c r="N35" s="275">
        <v>-1</v>
      </c>
      <c r="O35" s="326" t="s">
        <v>18</v>
      </c>
      <c r="P35" s="282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25">
      <c r="B36" s="274">
        <f>'Flex Select Prime Pricer'!A35-0.001</f>
        <v>10.124000000000001</v>
      </c>
      <c r="C36" s="275">
        <f>'Flex Select Prime Pricer'!H35</f>
        <v>106.29125000000001</v>
      </c>
      <c r="D36" s="275">
        <f>'Flex Select Prime Pricer'!I35</f>
        <v>106.15625</v>
      </c>
      <c r="E36" s="282"/>
      <c r="F36" s="317"/>
      <c r="G36" s="322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5">
        <v>-0.875</v>
      </c>
      <c r="N36" s="323" t="s">
        <v>18</v>
      </c>
      <c r="O36" s="326" t="s">
        <v>18</v>
      </c>
      <c r="P36" s="282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4">
        <f>'Flex Select Prime Pricer'!A36-0.001</f>
        <v>10.249000000000001</v>
      </c>
      <c r="C37" s="275">
        <f>'Flex Select Prime Pricer'!H36</f>
        <v>106.44750000000001</v>
      </c>
      <c r="D37" s="275">
        <f>'Flex Select Prime Pricer'!I36</f>
        <v>106.3125</v>
      </c>
      <c r="E37" s="282"/>
      <c r="F37" s="317"/>
      <c r="G37" s="322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2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4">
        <f>'Flex Select Prime Pricer'!A37-0.001</f>
        <v>10.374000000000001</v>
      </c>
      <c r="C38" s="275">
        <f>'Flex Select Prime Pricer'!H37</f>
        <v>106.60375000000001</v>
      </c>
      <c r="D38" s="275">
        <f>'Flex Select Prime Pricer'!I37</f>
        <v>106.46875</v>
      </c>
      <c r="E38" s="282"/>
      <c r="F38" s="337" t="s">
        <v>137</v>
      </c>
      <c r="G38" s="322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2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4">
        <f>'Flex Select Prime Pricer'!A38-0.001</f>
        <v>10.499000000000001</v>
      </c>
      <c r="C39" s="275">
        <f>'Flex Select Prime Pricer'!H38</f>
        <v>106.76</v>
      </c>
      <c r="D39" s="275">
        <f>'Flex Select Prime Pricer'!I38</f>
        <v>106.625</v>
      </c>
      <c r="E39" s="282"/>
      <c r="F39" s="337"/>
      <c r="G39" s="322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2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4">
        <f>'Flex Select Prime Pricer'!A39-0.001</f>
        <v>10.624000000000001</v>
      </c>
      <c r="C40" s="275">
        <f>'Flex Select Prime Pricer'!H39</f>
        <v>106.91625000000001</v>
      </c>
      <c r="D40" s="275">
        <f>'Flex Select Prime Pricer'!I39</f>
        <v>106.78125</v>
      </c>
      <c r="E40" s="282"/>
      <c r="F40" s="337"/>
      <c r="G40" s="322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2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4">
        <f>'Flex Select Prime Pricer'!A40-0.001</f>
        <v>10.749000000000001</v>
      </c>
      <c r="C41" s="275">
        <f>'Flex Select Prime Pricer'!H40</f>
        <v>107.07250000000001</v>
      </c>
      <c r="D41" s="275">
        <f>'Flex Select Prime Pricer'!I40</f>
        <v>106.9375</v>
      </c>
      <c r="E41" s="282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2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4">
        <f>'Flex Select Prime Pricer'!A41-0.001</f>
        <v>10.874000000000001</v>
      </c>
      <c r="C42" s="275">
        <f>'Flex Select Prime Pricer'!H41</f>
        <v>107.22875000000001</v>
      </c>
      <c r="D42" s="275">
        <f>'Flex Select Prime Pricer'!I41</f>
        <v>107.09375</v>
      </c>
      <c r="E42" s="282"/>
      <c r="F42" s="346"/>
      <c r="G42" s="322" t="s">
        <v>144</v>
      </c>
      <c r="H42" s="275">
        <v>-0.25</v>
      </c>
      <c r="I42" s="275">
        <v>-0.25</v>
      </c>
      <c r="J42" s="275">
        <v>-0.25</v>
      </c>
      <c r="K42" s="275">
        <v>-0.25</v>
      </c>
      <c r="L42" s="275">
        <v>-0.25</v>
      </c>
      <c r="M42" s="275">
        <v>-0.5</v>
      </c>
      <c r="N42" s="319">
        <v>-0.625</v>
      </c>
      <c r="O42" s="275">
        <v>-1</v>
      </c>
      <c r="P42" s="282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4">
        <f>'Flex Select Prime Pricer'!A42-0.001</f>
        <v>10.999000000000001</v>
      </c>
      <c r="C43" s="275">
        <f>'Flex Select Prime Pricer'!H42</f>
        <v>107.38500000000001</v>
      </c>
      <c r="D43" s="275">
        <f>'Flex Select Prime Pricer'!I42</f>
        <v>107.25</v>
      </c>
      <c r="E43" s="282"/>
      <c r="F43" s="346"/>
      <c r="G43" s="322" t="s">
        <v>146</v>
      </c>
      <c r="H43" s="345">
        <v>-0.25</v>
      </c>
      <c r="I43" s="275">
        <v>-0.375</v>
      </c>
      <c r="J43" s="275">
        <v>-0.5</v>
      </c>
      <c r="K43" s="275">
        <v>-0.5</v>
      </c>
      <c r="L43" s="275">
        <v>-1</v>
      </c>
      <c r="M43" s="275">
        <v>-1.375</v>
      </c>
      <c r="N43" s="326" t="s">
        <v>18</v>
      </c>
      <c r="O43" s="326" t="s">
        <v>18</v>
      </c>
      <c r="P43" s="282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4">
        <f>'Flex Select Prime Pricer'!A43-0.001</f>
        <v>11.124000000000001</v>
      </c>
      <c r="C44" s="275">
        <f>'Flex Select Prime Pricer'!H43</f>
        <v>107.54125000000001</v>
      </c>
      <c r="D44" s="275">
        <f>'Flex Select Prime Pricer'!I43</f>
        <v>107.40625</v>
      </c>
      <c r="E44" s="282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5">
        <v>-0.25</v>
      </c>
      <c r="L44" s="275">
        <v>-0.25</v>
      </c>
      <c r="M44" s="275">
        <v>-0.5</v>
      </c>
      <c r="N44" s="319">
        <v>-0.625</v>
      </c>
      <c r="O44" s="326" t="s">
        <v>18</v>
      </c>
      <c r="P44" s="282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107.69750000000001</v>
      </c>
      <c r="D45" s="348">
        <f>'Flex Select Prime Pricer'!I44</f>
        <v>107.5625</v>
      </c>
      <c r="E45" s="282"/>
      <c r="F45" s="346"/>
      <c r="G45" s="322" t="s">
        <v>149</v>
      </c>
      <c r="H45" s="275">
        <v>-0.25</v>
      </c>
      <c r="I45" s="275">
        <v>-0.25</v>
      </c>
      <c r="J45" s="275">
        <v>-0.25</v>
      </c>
      <c r="K45" s="275">
        <v>-0.375</v>
      </c>
      <c r="L45" s="275">
        <v>-0.5</v>
      </c>
      <c r="M45" s="275">
        <v>-0.625</v>
      </c>
      <c r="N45" s="275">
        <v>-1</v>
      </c>
      <c r="O45" s="326" t="s">
        <v>18</v>
      </c>
      <c r="P45" s="282"/>
      <c r="Q45" s="265" t="s">
        <v>150</v>
      </c>
      <c r="R45" s="265"/>
      <c r="S45" s="265"/>
      <c r="T45" s="265"/>
      <c r="U45" s="265"/>
      <c r="V45" s="265"/>
      <c r="W45" s="265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5">
        <v>-0.5</v>
      </c>
      <c r="I46" s="275">
        <v>-0.5</v>
      </c>
      <c r="J46" s="275">
        <v>-0.5</v>
      </c>
      <c r="K46" s="275">
        <v>-0.5</v>
      </c>
      <c r="L46" s="275">
        <v>-0.5</v>
      </c>
      <c r="M46" s="275">
        <v>-0.75</v>
      </c>
      <c r="N46" s="275">
        <v>-1</v>
      </c>
      <c r="O46" s="326" t="s">
        <v>18</v>
      </c>
      <c r="P46" s="282"/>
      <c r="Q46" s="269"/>
      <c r="R46" s="271">
        <v>0.60000000000000009</v>
      </c>
      <c r="S46" s="271">
        <v>0.65000000000000013</v>
      </c>
      <c r="T46" s="271">
        <v>0.70000000000000018</v>
      </c>
      <c r="U46" s="271">
        <v>0.75000000000000022</v>
      </c>
      <c r="V46" s="271">
        <v>0.80000000000000027</v>
      </c>
      <c r="W46" s="271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5">
        <v>-0.125</v>
      </c>
      <c r="I47" s="275">
        <v>-0.125</v>
      </c>
      <c r="J47" s="275">
        <v>-0.25</v>
      </c>
      <c r="K47" s="275">
        <v>-0.25</v>
      </c>
      <c r="L47" s="275">
        <v>-0.5</v>
      </c>
      <c r="M47" s="275">
        <v>-0.625</v>
      </c>
      <c r="N47" s="275">
        <v>-1</v>
      </c>
      <c r="O47" s="326" t="s">
        <v>18</v>
      </c>
      <c r="P47" s="282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8">
        <v>100.5</v>
      </c>
      <c r="F48" s="346"/>
      <c r="G48" s="322" t="s">
        <v>160</v>
      </c>
      <c r="H48" s="275">
        <v>-0.125</v>
      </c>
      <c r="I48" s="275">
        <v>-0.125</v>
      </c>
      <c r="J48" s="275">
        <v>-0.125</v>
      </c>
      <c r="K48" s="275">
        <v>-0.125</v>
      </c>
      <c r="L48" s="275">
        <v>-0.125</v>
      </c>
      <c r="M48" s="275">
        <v>-0.125</v>
      </c>
      <c r="N48" s="275">
        <v>-0.125</v>
      </c>
      <c r="O48" s="326" t="s">
        <v>18</v>
      </c>
      <c r="P48" s="282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8">
        <v>101.5</v>
      </c>
      <c r="F49" s="346"/>
      <c r="G49" s="322" t="s">
        <v>162</v>
      </c>
      <c r="H49" s="275">
        <v>-0.375</v>
      </c>
      <c r="I49" s="275">
        <v>-0.375</v>
      </c>
      <c r="J49" s="275">
        <v>-0.375</v>
      </c>
      <c r="K49" s="275">
        <v>-0.375</v>
      </c>
      <c r="L49" s="275">
        <v>-0.375</v>
      </c>
      <c r="M49" s="275">
        <v>-0.5</v>
      </c>
      <c r="N49" s="275">
        <v>-0.5</v>
      </c>
      <c r="O49" s="326" t="s">
        <v>18</v>
      </c>
      <c r="P49" s="282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8">
        <v>102</v>
      </c>
      <c r="F50" s="346"/>
      <c r="G50" s="322" t="s">
        <v>164</v>
      </c>
      <c r="H50" s="275">
        <v>-3.625</v>
      </c>
      <c r="I50" s="275">
        <v>-3.625</v>
      </c>
      <c r="J50" s="275">
        <v>-3.625</v>
      </c>
      <c r="K50" s="275">
        <v>-3.625</v>
      </c>
      <c r="L50" s="275">
        <v>-3.875</v>
      </c>
      <c r="M50" s="326" t="s">
        <v>18</v>
      </c>
      <c r="N50" s="326" t="s">
        <v>18</v>
      </c>
      <c r="O50" s="326" t="s">
        <v>18</v>
      </c>
      <c r="P50" s="282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8">
        <v>103</v>
      </c>
      <c r="F51" s="346"/>
      <c r="G51" s="322" t="s">
        <v>166</v>
      </c>
      <c r="H51" s="275">
        <v>-2.75</v>
      </c>
      <c r="I51" s="275">
        <v>-2.75</v>
      </c>
      <c r="J51" s="275">
        <v>-3</v>
      </c>
      <c r="K51" s="275">
        <v>-3.25</v>
      </c>
      <c r="L51" s="275">
        <v>-3.5</v>
      </c>
      <c r="M51" s="326" t="s">
        <v>18</v>
      </c>
      <c r="N51" s="326" t="s">
        <v>18</v>
      </c>
      <c r="O51" s="326" t="s">
        <v>18</v>
      </c>
      <c r="P51" s="282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8">
        <v>103</v>
      </c>
      <c r="F52" s="346"/>
      <c r="G52" s="322" t="s">
        <v>168</v>
      </c>
      <c r="H52" s="275">
        <v>-3</v>
      </c>
      <c r="I52" s="275">
        <v>-3</v>
      </c>
      <c r="J52" s="275">
        <v>-3.25</v>
      </c>
      <c r="K52" s="275">
        <v>-3.5</v>
      </c>
      <c r="L52" s="275">
        <v>-3.75</v>
      </c>
      <c r="M52" s="326" t="s">
        <v>18</v>
      </c>
      <c r="N52" s="326" t="s">
        <v>18</v>
      </c>
      <c r="O52" s="326" t="s">
        <v>18</v>
      </c>
      <c r="P52" s="282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8">
        <v>103</v>
      </c>
      <c r="F53" s="346"/>
      <c r="G53" s="322" t="s">
        <v>170</v>
      </c>
      <c r="H53" s="275">
        <v>-2.375</v>
      </c>
      <c r="I53" s="275">
        <v>-2.375</v>
      </c>
      <c r="J53" s="275">
        <v>-2.375</v>
      </c>
      <c r="K53" s="275">
        <v>-2.5</v>
      </c>
      <c r="L53" s="275">
        <v>-2.75</v>
      </c>
      <c r="M53" s="275">
        <v>-3</v>
      </c>
      <c r="N53" s="326" t="s">
        <v>18</v>
      </c>
      <c r="O53" s="326" t="s">
        <v>18</v>
      </c>
      <c r="P53" s="282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8">
        <v>103</v>
      </c>
      <c r="F54" s="346"/>
      <c r="G54" s="322" t="s">
        <v>173</v>
      </c>
      <c r="H54" s="275">
        <v>-0.25</v>
      </c>
      <c r="I54" s="275">
        <v>-0.25</v>
      </c>
      <c r="J54" s="275">
        <v>-0.25</v>
      </c>
      <c r="K54" s="275">
        <v>-0.25</v>
      </c>
      <c r="L54" s="275">
        <v>-0.25</v>
      </c>
      <c r="M54" s="275">
        <v>-0.25</v>
      </c>
      <c r="N54" s="370">
        <v>-0.25</v>
      </c>
      <c r="O54" s="370">
        <v>-0.25</v>
      </c>
      <c r="P54" s="282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1" t="s">
        <v>175</v>
      </c>
      <c r="C55" s="372"/>
      <c r="D55" s="372"/>
      <c r="E55" s="269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5">
        <v>-0.625</v>
      </c>
      <c r="M55" s="275">
        <v>-0.75</v>
      </c>
      <c r="N55" s="275">
        <v>-0.75</v>
      </c>
      <c r="O55" s="326" t="s">
        <v>18</v>
      </c>
      <c r="P55" s="282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76">
        <f>'Flex Select Prime Pricer'!$B$3</f>
        <v>5.32</v>
      </c>
      <c r="F56" s="346"/>
      <c r="G56" s="322" t="s">
        <v>182</v>
      </c>
      <c r="H56" s="377">
        <v>-1</v>
      </c>
      <c r="I56" s="377">
        <v>-1</v>
      </c>
      <c r="J56" s="377">
        <v>-1</v>
      </c>
      <c r="K56" s="377">
        <v>-1</v>
      </c>
      <c r="L56" s="378">
        <v>-1.125</v>
      </c>
      <c r="M56" s="378">
        <v>-1.25</v>
      </c>
      <c r="N56" s="378">
        <v>-1.25</v>
      </c>
      <c r="O56" s="326" t="s">
        <v>18</v>
      </c>
      <c r="P56" s="282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6"/>
      <c r="G57" s="382" t="s">
        <v>78</v>
      </c>
      <c r="H57" s="275">
        <v>-0.25</v>
      </c>
      <c r="I57" s="275">
        <v>-0.25</v>
      </c>
      <c r="J57" s="275">
        <v>-0.25</v>
      </c>
      <c r="K57" s="275">
        <v>-0.25</v>
      </c>
      <c r="L57" s="275">
        <v>-0.25</v>
      </c>
      <c r="M57" s="275">
        <v>-0.25</v>
      </c>
      <c r="N57" s="275">
        <v>-0.25</v>
      </c>
      <c r="O57" s="275">
        <v>-0.25</v>
      </c>
      <c r="P57" s="282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5">
        <v>0</v>
      </c>
      <c r="I58" s="275">
        <v>0</v>
      </c>
      <c r="J58" s="275">
        <v>0</v>
      </c>
      <c r="K58" s="275">
        <v>0</v>
      </c>
      <c r="L58" s="275">
        <v>0</v>
      </c>
      <c r="M58" s="275">
        <v>0</v>
      </c>
      <c r="N58" s="275">
        <v>-0.25</v>
      </c>
      <c r="O58" s="275">
        <v>-0.25</v>
      </c>
      <c r="P58" s="282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3"/>
      <c r="D59" s="253"/>
      <c r="E59" s="395"/>
      <c r="F59" s="396" t="s">
        <v>187</v>
      </c>
      <c r="G59" s="397" t="s">
        <v>188</v>
      </c>
      <c r="H59" s="275">
        <v>-1.5</v>
      </c>
      <c r="I59" s="275">
        <v>-1.5</v>
      </c>
      <c r="J59" s="275">
        <v>-1.5</v>
      </c>
      <c r="K59" s="275">
        <v>-1.5</v>
      </c>
      <c r="L59" s="275">
        <v>-1.75</v>
      </c>
      <c r="M59" s="275">
        <v>-1.75</v>
      </c>
      <c r="N59" s="326" t="s">
        <v>18</v>
      </c>
      <c r="O59" s="326" t="s">
        <v>18</v>
      </c>
      <c r="P59" s="282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2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2176-8483-4A39-B696-B8B9865A10B1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4"/>
      <c r="B1" t="s">
        <v>87</v>
      </c>
      <c r="M1" s="205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8"/>
      <c r="J4" s="209"/>
      <c r="L4" s="207" t="s">
        <v>92</v>
      </c>
      <c r="M4" s="209"/>
      <c r="P4" s="211"/>
      <c r="Q4" s="211"/>
      <c r="R4" s="211"/>
      <c r="S4" s="211"/>
    </row>
    <row r="5" spans="1:19" ht="18" thickBot="1" x14ac:dyDescent="0.3">
      <c r="A5" s="413" t="s">
        <v>4</v>
      </c>
      <c r="B5" s="212" t="s">
        <v>98</v>
      </c>
      <c r="C5" s="214" t="s">
        <v>99</v>
      </c>
      <c r="E5" s="215" t="s">
        <v>98</v>
      </c>
      <c r="F5" s="217" t="s">
        <v>99</v>
      </c>
      <c r="H5" s="212" t="s">
        <v>98</v>
      </c>
      <c r="I5" s="214" t="s">
        <v>99</v>
      </c>
      <c r="J5" s="214" t="s">
        <v>192</v>
      </c>
      <c r="L5" s="212" t="s">
        <v>98</v>
      </c>
      <c r="M5" s="214" t="s">
        <v>99</v>
      </c>
      <c r="P5" s="218"/>
      <c r="Q5" s="218"/>
      <c r="R5" s="218"/>
      <c r="S5" s="218"/>
    </row>
    <row r="6" spans="1:19" ht="15.75" x14ac:dyDescent="0.25">
      <c r="A6" s="414">
        <v>6.5</v>
      </c>
      <c r="B6" s="220">
        <v>97.76</v>
      </c>
      <c r="C6" s="222">
        <v>97.625</v>
      </c>
      <c r="E6" s="415">
        <v>0.125</v>
      </c>
      <c r="F6" s="415">
        <v>0.125</v>
      </c>
      <c r="H6" s="224">
        <f t="shared" ref="H6:I21" si="0">E6+B6</f>
        <v>97.885000000000005</v>
      </c>
      <c r="I6" s="225">
        <f t="shared" si="0"/>
        <v>97.75</v>
      </c>
      <c r="J6" s="226">
        <f>I6-H6</f>
        <v>-0.13500000000000512</v>
      </c>
      <c r="L6" s="227"/>
      <c r="M6" s="416"/>
    </row>
    <row r="7" spans="1:19" ht="15.75" x14ac:dyDescent="0.25">
      <c r="A7" s="414">
        <v>6.625</v>
      </c>
      <c r="B7" s="220">
        <v>98.385000000000005</v>
      </c>
      <c r="C7" s="222">
        <v>98.25</v>
      </c>
      <c r="E7" s="415">
        <v>0.125</v>
      </c>
      <c r="F7" s="415">
        <v>0.125</v>
      </c>
      <c r="H7" s="224">
        <f t="shared" si="0"/>
        <v>98.51</v>
      </c>
      <c r="I7" s="225">
        <f t="shared" si="0"/>
        <v>98.375</v>
      </c>
      <c r="J7" s="226">
        <f t="shared" ref="J7:J44" si="1">I7-H7</f>
        <v>-0.13500000000000512</v>
      </c>
      <c r="L7" s="224">
        <f>H7-H6</f>
        <v>0.625</v>
      </c>
      <c r="M7" s="226">
        <f>I7-I6</f>
        <v>0.625</v>
      </c>
    </row>
    <row r="8" spans="1:19" ht="15.75" x14ac:dyDescent="0.25">
      <c r="A8" s="414">
        <v>6.75</v>
      </c>
      <c r="B8" s="220">
        <v>99.01</v>
      </c>
      <c r="C8" s="222">
        <v>98.875</v>
      </c>
      <c r="E8" s="415">
        <v>0.125</v>
      </c>
      <c r="F8" s="415">
        <v>0.125</v>
      </c>
      <c r="H8" s="224">
        <f t="shared" si="0"/>
        <v>99.135000000000005</v>
      </c>
      <c r="I8" s="225">
        <f t="shared" si="0"/>
        <v>99</v>
      </c>
      <c r="J8" s="226">
        <f t="shared" si="1"/>
        <v>-0.13500000000000512</v>
      </c>
      <c r="L8" s="224">
        <f t="shared" ref="L8:M44" si="2">H8-H7</f>
        <v>0.625</v>
      </c>
      <c r="M8" s="226">
        <f t="shared" si="2"/>
        <v>0.625</v>
      </c>
    </row>
    <row r="9" spans="1:19" ht="15.75" x14ac:dyDescent="0.25">
      <c r="A9" s="414">
        <v>6.875</v>
      </c>
      <c r="B9" s="220">
        <v>99.635000000000005</v>
      </c>
      <c r="C9" s="222">
        <v>99.5</v>
      </c>
      <c r="E9" s="415">
        <v>0.125</v>
      </c>
      <c r="F9" s="415">
        <v>0.125</v>
      </c>
      <c r="H9" s="224">
        <f t="shared" si="0"/>
        <v>99.76</v>
      </c>
      <c r="I9" s="225">
        <f t="shared" si="0"/>
        <v>99.625</v>
      </c>
      <c r="J9" s="226">
        <f t="shared" si="1"/>
        <v>-0.13500000000000512</v>
      </c>
      <c r="L9" s="224">
        <f t="shared" si="2"/>
        <v>0.625</v>
      </c>
      <c r="M9" s="226">
        <f t="shared" si="2"/>
        <v>0.625</v>
      </c>
    </row>
    <row r="10" spans="1:19" ht="15.75" x14ac:dyDescent="0.25">
      <c r="A10" s="414">
        <v>7</v>
      </c>
      <c r="B10" s="220">
        <v>100.26</v>
      </c>
      <c r="C10" s="222">
        <v>100.125</v>
      </c>
      <c r="E10" s="415">
        <v>0.125</v>
      </c>
      <c r="F10" s="415">
        <v>0.125</v>
      </c>
      <c r="H10" s="224">
        <f t="shared" si="0"/>
        <v>100.38500000000001</v>
      </c>
      <c r="I10" s="225">
        <f t="shared" si="0"/>
        <v>100.25</v>
      </c>
      <c r="J10" s="226">
        <f t="shared" si="1"/>
        <v>-0.13500000000000512</v>
      </c>
      <c r="L10" s="224">
        <f t="shared" si="2"/>
        <v>0.625</v>
      </c>
      <c r="M10" s="226">
        <f t="shared" si="2"/>
        <v>0.625</v>
      </c>
    </row>
    <row r="11" spans="1:19" ht="15.75" x14ac:dyDescent="0.25">
      <c r="A11" s="414">
        <v>7.125</v>
      </c>
      <c r="B11" s="220">
        <v>100.76</v>
      </c>
      <c r="C11" s="222">
        <v>100.625</v>
      </c>
      <c r="E11" s="415">
        <v>0.125</v>
      </c>
      <c r="F11" s="415">
        <v>0.125</v>
      </c>
      <c r="H11" s="224">
        <f t="shared" si="0"/>
        <v>100.88500000000001</v>
      </c>
      <c r="I11" s="225">
        <f t="shared" si="0"/>
        <v>100.75</v>
      </c>
      <c r="J11" s="226">
        <f t="shared" si="1"/>
        <v>-0.13500000000000512</v>
      </c>
      <c r="L11" s="224">
        <f t="shared" si="2"/>
        <v>0.5</v>
      </c>
      <c r="M11" s="226">
        <f t="shared" si="2"/>
        <v>0.5</v>
      </c>
    </row>
    <row r="12" spans="1:19" ht="15.75" x14ac:dyDescent="0.25">
      <c r="A12" s="414">
        <v>7.25</v>
      </c>
      <c r="B12" s="220">
        <v>101.13500000000001</v>
      </c>
      <c r="C12" s="222">
        <v>101</v>
      </c>
      <c r="E12" s="415">
        <v>0.125</v>
      </c>
      <c r="F12" s="415">
        <v>0.125</v>
      </c>
      <c r="H12" s="224">
        <f t="shared" si="0"/>
        <v>101.26</v>
      </c>
      <c r="I12" s="225">
        <f t="shared" si="0"/>
        <v>101.125</v>
      </c>
      <c r="J12" s="226">
        <f t="shared" si="1"/>
        <v>-0.13500000000000512</v>
      </c>
      <c r="L12" s="224">
        <f t="shared" si="2"/>
        <v>0.375</v>
      </c>
      <c r="M12" s="226">
        <f t="shared" si="2"/>
        <v>0.375</v>
      </c>
    </row>
    <row r="13" spans="1:19" ht="15.75" x14ac:dyDescent="0.25">
      <c r="A13" s="414">
        <v>7.375</v>
      </c>
      <c r="B13" s="220">
        <v>101.51</v>
      </c>
      <c r="C13" s="222">
        <v>101.375</v>
      </c>
      <c r="E13" s="415">
        <v>0.125</v>
      </c>
      <c r="F13" s="415">
        <v>0.125</v>
      </c>
      <c r="H13" s="224">
        <f t="shared" si="0"/>
        <v>101.63500000000001</v>
      </c>
      <c r="I13" s="225">
        <f t="shared" si="0"/>
        <v>101.5</v>
      </c>
      <c r="J13" s="226">
        <f t="shared" si="1"/>
        <v>-0.13500000000000512</v>
      </c>
      <c r="L13" s="224">
        <f t="shared" si="2"/>
        <v>0.375</v>
      </c>
      <c r="M13" s="226">
        <f t="shared" si="2"/>
        <v>0.375</v>
      </c>
    </row>
    <row r="14" spans="1:19" ht="15.75" x14ac:dyDescent="0.25">
      <c r="A14" s="414">
        <v>7.5</v>
      </c>
      <c r="B14" s="220">
        <v>101.76</v>
      </c>
      <c r="C14" s="222">
        <v>101.625</v>
      </c>
      <c r="E14" s="415">
        <v>0.125</v>
      </c>
      <c r="F14" s="415">
        <v>0.125</v>
      </c>
      <c r="H14" s="224">
        <f t="shared" si="0"/>
        <v>101.88500000000001</v>
      </c>
      <c r="I14" s="225">
        <f t="shared" si="0"/>
        <v>101.75</v>
      </c>
      <c r="J14" s="226">
        <f t="shared" si="1"/>
        <v>-0.13500000000000512</v>
      </c>
      <c r="L14" s="224">
        <f t="shared" si="2"/>
        <v>0.25</v>
      </c>
      <c r="M14" s="226">
        <f t="shared" si="2"/>
        <v>0.25</v>
      </c>
    </row>
    <row r="15" spans="1:19" ht="15.75" x14ac:dyDescent="0.25">
      <c r="A15" s="414">
        <v>7.625</v>
      </c>
      <c r="B15" s="220">
        <v>102.01</v>
      </c>
      <c r="C15" s="222">
        <v>101.875</v>
      </c>
      <c r="E15" s="415">
        <v>0.125</v>
      </c>
      <c r="F15" s="415">
        <v>0.125</v>
      </c>
      <c r="H15" s="224">
        <f t="shared" si="0"/>
        <v>102.13500000000001</v>
      </c>
      <c r="I15" s="225">
        <f t="shared" si="0"/>
        <v>102</v>
      </c>
      <c r="J15" s="226">
        <f t="shared" si="1"/>
        <v>-0.13500000000000512</v>
      </c>
      <c r="L15" s="224">
        <f t="shared" si="2"/>
        <v>0.25</v>
      </c>
      <c r="M15" s="226">
        <f t="shared" si="2"/>
        <v>0.25</v>
      </c>
    </row>
    <row r="16" spans="1:19" ht="15.75" x14ac:dyDescent="0.25">
      <c r="A16" s="414">
        <v>7.75</v>
      </c>
      <c r="B16" s="220">
        <v>102.26</v>
      </c>
      <c r="C16" s="222">
        <v>102.125</v>
      </c>
      <c r="E16" s="415">
        <v>0.125</v>
      </c>
      <c r="F16" s="415">
        <v>0.125</v>
      </c>
      <c r="H16" s="224">
        <f t="shared" si="0"/>
        <v>102.38500000000001</v>
      </c>
      <c r="I16" s="225">
        <f t="shared" si="0"/>
        <v>102.25</v>
      </c>
      <c r="J16" s="226">
        <f t="shared" si="1"/>
        <v>-0.13500000000000512</v>
      </c>
      <c r="L16" s="224">
        <f t="shared" si="2"/>
        <v>0.25</v>
      </c>
      <c r="M16" s="226">
        <f t="shared" si="2"/>
        <v>0.25</v>
      </c>
    </row>
    <row r="17" spans="1:13" ht="15.75" x14ac:dyDescent="0.25">
      <c r="A17" s="414">
        <v>7.875</v>
      </c>
      <c r="B17" s="220">
        <v>102.51</v>
      </c>
      <c r="C17" s="222">
        <v>102.375</v>
      </c>
      <c r="E17" s="415">
        <v>0.125</v>
      </c>
      <c r="F17" s="415">
        <v>0.125</v>
      </c>
      <c r="H17" s="224">
        <f t="shared" si="0"/>
        <v>102.63500000000001</v>
      </c>
      <c r="I17" s="225">
        <f t="shared" si="0"/>
        <v>102.5</v>
      </c>
      <c r="J17" s="226">
        <f t="shared" si="1"/>
        <v>-0.13500000000000512</v>
      </c>
      <c r="L17" s="224">
        <f t="shared" si="2"/>
        <v>0.25</v>
      </c>
      <c r="M17" s="226">
        <f t="shared" si="2"/>
        <v>0.25</v>
      </c>
    </row>
    <row r="18" spans="1:13" ht="15.75" x14ac:dyDescent="0.25">
      <c r="A18" s="414">
        <v>8</v>
      </c>
      <c r="B18" s="220">
        <v>102.76</v>
      </c>
      <c r="C18" s="222">
        <v>102.625</v>
      </c>
      <c r="E18" s="415">
        <v>0.125</v>
      </c>
      <c r="F18" s="415">
        <v>0.125</v>
      </c>
      <c r="H18" s="224">
        <f t="shared" si="0"/>
        <v>102.88500000000001</v>
      </c>
      <c r="I18" s="225">
        <f t="shared" si="0"/>
        <v>102.75</v>
      </c>
      <c r="J18" s="226">
        <f t="shared" si="1"/>
        <v>-0.13500000000000512</v>
      </c>
      <c r="L18" s="224">
        <f t="shared" si="2"/>
        <v>0.25</v>
      </c>
      <c r="M18" s="226">
        <f t="shared" si="2"/>
        <v>0.25</v>
      </c>
    </row>
    <row r="19" spans="1:13" ht="15.75" x14ac:dyDescent="0.25">
      <c r="A19" s="414">
        <v>8.125</v>
      </c>
      <c r="B19" s="220">
        <v>103.01</v>
      </c>
      <c r="C19" s="222">
        <v>102.875</v>
      </c>
      <c r="E19" s="415">
        <v>0.125</v>
      </c>
      <c r="F19" s="415">
        <v>0.125</v>
      </c>
      <c r="H19" s="224">
        <f t="shared" si="0"/>
        <v>103.13500000000001</v>
      </c>
      <c r="I19" s="225">
        <f t="shared" si="0"/>
        <v>103</v>
      </c>
      <c r="J19" s="226">
        <f t="shared" si="1"/>
        <v>-0.13500000000000512</v>
      </c>
      <c r="L19" s="224">
        <f t="shared" si="2"/>
        <v>0.25</v>
      </c>
      <c r="M19" s="226">
        <f t="shared" si="2"/>
        <v>0.25</v>
      </c>
    </row>
    <row r="20" spans="1:13" ht="15.75" x14ac:dyDescent="0.25">
      <c r="A20" s="414">
        <v>8.25</v>
      </c>
      <c r="B20" s="220">
        <v>103.26</v>
      </c>
      <c r="C20" s="222">
        <v>103.125</v>
      </c>
      <c r="E20" s="415">
        <v>0.125</v>
      </c>
      <c r="F20" s="415">
        <v>0.125</v>
      </c>
      <c r="H20" s="224">
        <f t="shared" si="0"/>
        <v>103.38500000000001</v>
      </c>
      <c r="I20" s="225">
        <f t="shared" si="0"/>
        <v>103.25</v>
      </c>
      <c r="J20" s="226">
        <f t="shared" si="1"/>
        <v>-0.13500000000000512</v>
      </c>
      <c r="L20" s="224">
        <f t="shared" si="2"/>
        <v>0.25</v>
      </c>
      <c r="M20" s="226">
        <f t="shared" si="2"/>
        <v>0.25</v>
      </c>
    </row>
    <row r="21" spans="1:13" ht="15.75" x14ac:dyDescent="0.25">
      <c r="A21" s="414">
        <v>8.375</v>
      </c>
      <c r="B21" s="220">
        <v>103.51</v>
      </c>
      <c r="C21" s="222">
        <v>103.375</v>
      </c>
      <c r="E21" s="415">
        <v>0.125</v>
      </c>
      <c r="F21" s="415">
        <v>0.125</v>
      </c>
      <c r="H21" s="224">
        <f t="shared" si="0"/>
        <v>103.63500000000001</v>
      </c>
      <c r="I21" s="225">
        <f t="shared" si="0"/>
        <v>103.5</v>
      </c>
      <c r="J21" s="226">
        <f t="shared" si="1"/>
        <v>-0.13500000000000512</v>
      </c>
      <c r="L21" s="224">
        <f t="shared" si="2"/>
        <v>0.25</v>
      </c>
      <c r="M21" s="226">
        <f t="shared" si="2"/>
        <v>0.25</v>
      </c>
    </row>
    <row r="22" spans="1:13" ht="15.75" x14ac:dyDescent="0.25">
      <c r="A22" s="414">
        <v>8.5</v>
      </c>
      <c r="B22" s="220">
        <v>103.76</v>
      </c>
      <c r="C22" s="222">
        <v>103.625</v>
      </c>
      <c r="E22" s="415">
        <v>0.125</v>
      </c>
      <c r="F22" s="415">
        <v>0.125</v>
      </c>
      <c r="H22" s="224">
        <f t="shared" ref="H22:I59" si="3">E22+B22</f>
        <v>103.88500000000001</v>
      </c>
      <c r="I22" s="225">
        <f t="shared" si="3"/>
        <v>103.75</v>
      </c>
      <c r="J22" s="226">
        <f t="shared" si="1"/>
        <v>-0.13500000000000512</v>
      </c>
      <c r="L22" s="224">
        <f t="shared" si="2"/>
        <v>0.25</v>
      </c>
      <c r="M22" s="226">
        <f t="shared" si="2"/>
        <v>0.25</v>
      </c>
    </row>
    <row r="23" spans="1:13" ht="15.75" x14ac:dyDescent="0.25">
      <c r="A23" s="414">
        <v>8.625</v>
      </c>
      <c r="B23" s="220">
        <v>104.01</v>
      </c>
      <c r="C23" s="222">
        <v>103.875</v>
      </c>
      <c r="E23" s="415">
        <v>0.125</v>
      </c>
      <c r="F23" s="415">
        <v>0.125</v>
      </c>
      <c r="H23" s="224">
        <f t="shared" si="3"/>
        <v>104.13500000000001</v>
      </c>
      <c r="I23" s="225">
        <f t="shared" si="3"/>
        <v>104</v>
      </c>
      <c r="J23" s="226">
        <f t="shared" si="1"/>
        <v>-0.13500000000000512</v>
      </c>
      <c r="L23" s="224">
        <f t="shared" si="2"/>
        <v>0.25</v>
      </c>
      <c r="M23" s="226">
        <f t="shared" si="2"/>
        <v>0.25</v>
      </c>
    </row>
    <row r="24" spans="1:13" ht="15.75" x14ac:dyDescent="0.25">
      <c r="A24" s="414">
        <v>8.75</v>
      </c>
      <c r="B24" s="220">
        <v>104.26</v>
      </c>
      <c r="C24" s="222">
        <v>104.125</v>
      </c>
      <c r="E24" s="415">
        <v>0.125</v>
      </c>
      <c r="F24" s="415">
        <v>0.125</v>
      </c>
      <c r="H24" s="224">
        <f t="shared" si="3"/>
        <v>104.38500000000001</v>
      </c>
      <c r="I24" s="225">
        <f t="shared" si="3"/>
        <v>104.25</v>
      </c>
      <c r="J24" s="226">
        <f t="shared" si="1"/>
        <v>-0.13500000000000512</v>
      </c>
      <c r="L24" s="224">
        <f t="shared" si="2"/>
        <v>0.25</v>
      </c>
      <c r="M24" s="226">
        <f t="shared" si="2"/>
        <v>0.25</v>
      </c>
    </row>
    <row r="25" spans="1:13" ht="15.75" x14ac:dyDescent="0.25">
      <c r="A25" s="414">
        <v>8.875</v>
      </c>
      <c r="B25" s="220">
        <v>104.51</v>
      </c>
      <c r="C25" s="222">
        <v>104.375</v>
      </c>
      <c r="E25" s="415">
        <v>0.125</v>
      </c>
      <c r="F25" s="415">
        <v>0.125</v>
      </c>
      <c r="H25" s="224">
        <f t="shared" si="3"/>
        <v>104.63500000000001</v>
      </c>
      <c r="I25" s="225">
        <f t="shared" si="3"/>
        <v>104.5</v>
      </c>
      <c r="J25" s="226">
        <f t="shared" si="1"/>
        <v>-0.13500000000000512</v>
      </c>
      <c r="L25" s="224">
        <f t="shared" si="2"/>
        <v>0.25</v>
      </c>
      <c r="M25" s="226">
        <f t="shared" si="2"/>
        <v>0.25</v>
      </c>
    </row>
    <row r="26" spans="1:13" ht="15.75" x14ac:dyDescent="0.25">
      <c r="A26" s="414">
        <v>9</v>
      </c>
      <c r="B26" s="220">
        <v>104.69750000000001</v>
      </c>
      <c r="C26" s="222">
        <v>104.5625</v>
      </c>
      <c r="E26" s="415">
        <v>0.125</v>
      </c>
      <c r="F26" s="415">
        <v>0.125</v>
      </c>
      <c r="H26" s="224">
        <f t="shared" si="3"/>
        <v>104.82250000000001</v>
      </c>
      <c r="I26" s="225">
        <f t="shared" si="3"/>
        <v>104.6875</v>
      </c>
      <c r="J26" s="226">
        <f t="shared" si="1"/>
        <v>-0.13500000000000512</v>
      </c>
      <c r="L26" s="224">
        <f t="shared" si="2"/>
        <v>0.1875</v>
      </c>
      <c r="M26" s="226">
        <f t="shared" si="2"/>
        <v>0.1875</v>
      </c>
    </row>
    <row r="27" spans="1:13" ht="15.75" x14ac:dyDescent="0.25">
      <c r="A27" s="414">
        <v>9.125</v>
      </c>
      <c r="B27" s="220">
        <v>104.88500000000001</v>
      </c>
      <c r="C27" s="222">
        <v>104.75</v>
      </c>
      <c r="E27" s="415">
        <v>0.125</v>
      </c>
      <c r="F27" s="415">
        <v>0.125</v>
      </c>
      <c r="H27" s="224">
        <f t="shared" si="3"/>
        <v>105.01</v>
      </c>
      <c r="I27" s="225">
        <f t="shared" si="3"/>
        <v>104.875</v>
      </c>
      <c r="J27" s="226">
        <f t="shared" si="1"/>
        <v>-0.13500000000000512</v>
      </c>
      <c r="L27" s="224">
        <f t="shared" si="2"/>
        <v>0.1875</v>
      </c>
      <c r="M27" s="226">
        <f t="shared" si="2"/>
        <v>0.1875</v>
      </c>
    </row>
    <row r="28" spans="1:13" ht="15.75" x14ac:dyDescent="0.25">
      <c r="A28" s="414">
        <v>9.25</v>
      </c>
      <c r="B28" s="220">
        <v>105.07250000000001</v>
      </c>
      <c r="C28" s="222">
        <v>104.9375</v>
      </c>
      <c r="E28" s="415">
        <v>0.125</v>
      </c>
      <c r="F28" s="415">
        <v>0.125</v>
      </c>
      <c r="H28" s="224">
        <f t="shared" si="3"/>
        <v>105.19750000000001</v>
      </c>
      <c r="I28" s="225">
        <f t="shared" si="3"/>
        <v>105.0625</v>
      </c>
      <c r="J28" s="226">
        <f t="shared" si="1"/>
        <v>-0.13500000000000512</v>
      </c>
      <c r="L28" s="224">
        <f t="shared" si="2"/>
        <v>0.1875</v>
      </c>
      <c r="M28" s="226">
        <f t="shared" si="2"/>
        <v>0.1875</v>
      </c>
    </row>
    <row r="29" spans="1:13" ht="15.75" x14ac:dyDescent="0.25">
      <c r="A29" s="414">
        <v>9.375</v>
      </c>
      <c r="B29" s="220">
        <v>105.22875000000001</v>
      </c>
      <c r="C29" s="222">
        <v>105.09375</v>
      </c>
      <c r="E29" s="415">
        <v>0.125</v>
      </c>
      <c r="F29" s="415">
        <v>0.125</v>
      </c>
      <c r="H29" s="224">
        <f t="shared" si="3"/>
        <v>105.35375000000001</v>
      </c>
      <c r="I29" s="225">
        <f t="shared" si="3"/>
        <v>105.21875</v>
      </c>
      <c r="J29" s="226">
        <f t="shared" si="1"/>
        <v>-0.13500000000000512</v>
      </c>
      <c r="L29" s="224">
        <f t="shared" si="2"/>
        <v>0.15625</v>
      </c>
      <c r="M29" s="226">
        <f t="shared" si="2"/>
        <v>0.15625</v>
      </c>
    </row>
    <row r="30" spans="1:13" ht="15.75" x14ac:dyDescent="0.25">
      <c r="A30" s="414">
        <v>9.5</v>
      </c>
      <c r="B30" s="220">
        <v>105.38500000000001</v>
      </c>
      <c r="C30" s="222">
        <v>105.25</v>
      </c>
      <c r="E30" s="415">
        <v>0.125</v>
      </c>
      <c r="F30" s="415">
        <v>0.125</v>
      </c>
      <c r="H30" s="224">
        <f t="shared" si="3"/>
        <v>105.51</v>
      </c>
      <c r="I30" s="225">
        <f t="shared" si="3"/>
        <v>105.375</v>
      </c>
      <c r="J30" s="226">
        <f t="shared" si="1"/>
        <v>-0.13500000000000512</v>
      </c>
      <c r="L30" s="224">
        <f t="shared" si="2"/>
        <v>0.15625</v>
      </c>
      <c r="M30" s="226">
        <f t="shared" si="2"/>
        <v>0.15625</v>
      </c>
    </row>
    <row r="31" spans="1:13" ht="15.75" x14ac:dyDescent="0.25">
      <c r="A31" s="414">
        <v>9.625</v>
      </c>
      <c r="B31" s="220">
        <v>105.54125000000001</v>
      </c>
      <c r="C31" s="222">
        <v>105.40625</v>
      </c>
      <c r="E31" s="415">
        <v>0.125</v>
      </c>
      <c r="F31" s="415">
        <v>0.125</v>
      </c>
      <c r="H31" s="224">
        <f t="shared" si="3"/>
        <v>105.66625000000001</v>
      </c>
      <c r="I31" s="225">
        <f t="shared" si="3"/>
        <v>105.53125</v>
      </c>
      <c r="J31" s="226">
        <f t="shared" si="1"/>
        <v>-0.13500000000000512</v>
      </c>
      <c r="L31" s="224">
        <f t="shared" si="2"/>
        <v>0.15625</v>
      </c>
      <c r="M31" s="226">
        <f t="shared" si="2"/>
        <v>0.15625</v>
      </c>
    </row>
    <row r="32" spans="1:13" ht="15.75" x14ac:dyDescent="0.25">
      <c r="A32" s="414">
        <v>9.75</v>
      </c>
      <c r="B32" s="220">
        <v>105.69750000000001</v>
      </c>
      <c r="C32" s="222">
        <v>105.5625</v>
      </c>
      <c r="E32" s="415">
        <v>0.125</v>
      </c>
      <c r="F32" s="415">
        <v>0.125</v>
      </c>
      <c r="H32" s="224">
        <f t="shared" si="3"/>
        <v>105.82250000000001</v>
      </c>
      <c r="I32" s="225">
        <f t="shared" si="3"/>
        <v>105.6875</v>
      </c>
      <c r="J32" s="226">
        <f t="shared" si="1"/>
        <v>-0.13500000000000512</v>
      </c>
      <c r="L32" s="224">
        <f t="shared" si="2"/>
        <v>0.15625</v>
      </c>
      <c r="M32" s="226">
        <f t="shared" si="2"/>
        <v>0.15625</v>
      </c>
    </row>
    <row r="33" spans="1:13" ht="15.75" x14ac:dyDescent="0.25">
      <c r="A33" s="414">
        <v>9.875</v>
      </c>
      <c r="B33" s="220">
        <v>105.85375000000001</v>
      </c>
      <c r="C33" s="222">
        <v>105.71875</v>
      </c>
      <c r="E33" s="415">
        <v>0.125</v>
      </c>
      <c r="F33" s="415">
        <v>0.125</v>
      </c>
      <c r="H33" s="224">
        <f t="shared" si="3"/>
        <v>105.97875000000001</v>
      </c>
      <c r="I33" s="225">
        <f t="shared" si="3"/>
        <v>105.84375</v>
      </c>
      <c r="J33" s="226">
        <f t="shared" si="1"/>
        <v>-0.13500000000000512</v>
      </c>
      <c r="L33" s="224">
        <f t="shared" si="2"/>
        <v>0.15625</v>
      </c>
      <c r="M33" s="226">
        <f t="shared" si="2"/>
        <v>0.15625</v>
      </c>
    </row>
    <row r="34" spans="1:13" ht="15.75" x14ac:dyDescent="0.25">
      <c r="A34" s="414">
        <v>10</v>
      </c>
      <c r="B34" s="220">
        <v>106.01</v>
      </c>
      <c r="C34" s="222">
        <v>105.875</v>
      </c>
      <c r="E34" s="415">
        <v>0.125</v>
      </c>
      <c r="F34" s="415">
        <v>0.125</v>
      </c>
      <c r="H34" s="224">
        <f t="shared" si="3"/>
        <v>106.13500000000001</v>
      </c>
      <c r="I34" s="225">
        <f t="shared" si="3"/>
        <v>106</v>
      </c>
      <c r="J34" s="226">
        <f t="shared" si="1"/>
        <v>-0.13500000000000512</v>
      </c>
      <c r="L34" s="224">
        <f t="shared" si="2"/>
        <v>0.15625</v>
      </c>
      <c r="M34" s="226">
        <f t="shared" si="2"/>
        <v>0.15625</v>
      </c>
    </row>
    <row r="35" spans="1:13" ht="15.75" x14ac:dyDescent="0.25">
      <c r="A35" s="414">
        <v>10.125</v>
      </c>
      <c r="B35" s="220">
        <v>106.16625000000001</v>
      </c>
      <c r="C35" s="222">
        <v>106.03125</v>
      </c>
      <c r="E35" s="415">
        <v>0.125</v>
      </c>
      <c r="F35" s="415">
        <v>0.125</v>
      </c>
      <c r="H35" s="224">
        <f t="shared" si="3"/>
        <v>106.29125000000001</v>
      </c>
      <c r="I35" s="225">
        <f t="shared" si="3"/>
        <v>106.15625</v>
      </c>
      <c r="J35" s="226">
        <f t="shared" si="1"/>
        <v>-0.13500000000000512</v>
      </c>
      <c r="L35" s="224">
        <f t="shared" si="2"/>
        <v>0.15625</v>
      </c>
      <c r="M35" s="226">
        <f t="shared" si="2"/>
        <v>0.15625</v>
      </c>
    </row>
    <row r="36" spans="1:13" ht="15.75" x14ac:dyDescent="0.25">
      <c r="A36" s="414">
        <v>10.25</v>
      </c>
      <c r="B36" s="220">
        <v>106.32250000000001</v>
      </c>
      <c r="C36" s="222">
        <v>106.1875</v>
      </c>
      <c r="E36" s="415">
        <v>0.125</v>
      </c>
      <c r="F36" s="415">
        <v>0.125</v>
      </c>
      <c r="H36" s="224">
        <f t="shared" si="3"/>
        <v>106.44750000000001</v>
      </c>
      <c r="I36" s="225">
        <f t="shared" si="3"/>
        <v>106.3125</v>
      </c>
      <c r="J36" s="226">
        <f t="shared" si="1"/>
        <v>-0.13500000000000512</v>
      </c>
      <c r="L36" s="224">
        <f t="shared" si="2"/>
        <v>0.15625</v>
      </c>
      <c r="M36" s="226">
        <f t="shared" si="2"/>
        <v>0.15625</v>
      </c>
    </row>
    <row r="37" spans="1:13" ht="15.75" x14ac:dyDescent="0.25">
      <c r="A37" s="414">
        <v>10.375</v>
      </c>
      <c r="B37" s="220">
        <v>106.47875000000001</v>
      </c>
      <c r="C37" s="222">
        <v>106.34375</v>
      </c>
      <c r="E37" s="415">
        <v>0.125</v>
      </c>
      <c r="F37" s="415">
        <v>0.125</v>
      </c>
      <c r="H37" s="224">
        <f t="shared" si="3"/>
        <v>106.60375000000001</v>
      </c>
      <c r="I37" s="225">
        <f t="shared" si="3"/>
        <v>106.46875</v>
      </c>
      <c r="J37" s="226">
        <f t="shared" si="1"/>
        <v>-0.13500000000000512</v>
      </c>
      <c r="L37" s="224">
        <f t="shared" si="2"/>
        <v>0.15625</v>
      </c>
      <c r="M37" s="226">
        <f t="shared" si="2"/>
        <v>0.15625</v>
      </c>
    </row>
    <row r="38" spans="1:13" ht="15.75" x14ac:dyDescent="0.25">
      <c r="A38" s="414">
        <v>10.5</v>
      </c>
      <c r="B38" s="220">
        <v>106.63500000000001</v>
      </c>
      <c r="C38" s="222">
        <v>106.5</v>
      </c>
      <c r="E38" s="415">
        <v>0.125</v>
      </c>
      <c r="F38" s="415">
        <v>0.125</v>
      </c>
      <c r="H38" s="224">
        <f t="shared" si="3"/>
        <v>106.76</v>
      </c>
      <c r="I38" s="225">
        <f t="shared" si="3"/>
        <v>106.625</v>
      </c>
      <c r="J38" s="226">
        <f t="shared" si="1"/>
        <v>-0.13500000000000512</v>
      </c>
      <c r="L38" s="224">
        <f t="shared" si="2"/>
        <v>0.15625</v>
      </c>
      <c r="M38" s="226">
        <f t="shared" si="2"/>
        <v>0.15625</v>
      </c>
    </row>
    <row r="39" spans="1:13" ht="15.75" x14ac:dyDescent="0.25">
      <c r="A39" s="414">
        <v>10.625</v>
      </c>
      <c r="B39" s="220">
        <v>106.79125000000001</v>
      </c>
      <c r="C39" s="222">
        <v>106.65625</v>
      </c>
      <c r="E39" s="415">
        <v>0.125</v>
      </c>
      <c r="F39" s="415">
        <v>0.125</v>
      </c>
      <c r="H39" s="224">
        <f t="shared" si="3"/>
        <v>106.91625000000001</v>
      </c>
      <c r="I39" s="225">
        <f t="shared" si="3"/>
        <v>106.78125</v>
      </c>
      <c r="J39" s="226">
        <f t="shared" si="1"/>
        <v>-0.13500000000000512</v>
      </c>
      <c r="L39" s="224">
        <f t="shared" si="2"/>
        <v>0.15625</v>
      </c>
      <c r="M39" s="226">
        <f t="shared" si="2"/>
        <v>0.15625</v>
      </c>
    </row>
    <row r="40" spans="1:13" ht="15.75" x14ac:dyDescent="0.25">
      <c r="A40" s="414">
        <v>10.75</v>
      </c>
      <c r="B40" s="220">
        <v>106.94750000000001</v>
      </c>
      <c r="C40" s="222">
        <v>106.8125</v>
      </c>
      <c r="E40" s="415">
        <v>0.125</v>
      </c>
      <c r="F40" s="415">
        <v>0.125</v>
      </c>
      <c r="H40" s="224">
        <f t="shared" si="3"/>
        <v>107.07250000000001</v>
      </c>
      <c r="I40" s="225">
        <f t="shared" si="3"/>
        <v>106.9375</v>
      </c>
      <c r="J40" s="226">
        <f t="shared" si="1"/>
        <v>-0.13500000000000512</v>
      </c>
      <c r="L40" s="224">
        <f t="shared" si="2"/>
        <v>0.15625</v>
      </c>
      <c r="M40" s="226">
        <f t="shared" si="2"/>
        <v>0.15625</v>
      </c>
    </row>
    <row r="41" spans="1:13" ht="15.75" x14ac:dyDescent="0.25">
      <c r="A41" s="414">
        <v>10.875</v>
      </c>
      <c r="B41" s="220">
        <v>107.10375000000001</v>
      </c>
      <c r="C41" s="222">
        <v>106.96875</v>
      </c>
      <c r="E41" s="415">
        <v>0.125</v>
      </c>
      <c r="F41" s="415">
        <v>0.125</v>
      </c>
      <c r="H41" s="224">
        <f t="shared" si="3"/>
        <v>107.22875000000001</v>
      </c>
      <c r="I41" s="225">
        <f t="shared" si="3"/>
        <v>107.09375</v>
      </c>
      <c r="J41" s="226">
        <f t="shared" si="1"/>
        <v>-0.13500000000000512</v>
      </c>
      <c r="L41" s="224">
        <f t="shared" si="2"/>
        <v>0.15625</v>
      </c>
      <c r="M41" s="226">
        <f t="shared" si="2"/>
        <v>0.15625</v>
      </c>
    </row>
    <row r="42" spans="1:13" ht="15.75" x14ac:dyDescent="0.25">
      <c r="A42" s="414">
        <v>11</v>
      </c>
      <c r="B42" s="220">
        <v>107.26</v>
      </c>
      <c r="C42" s="222">
        <v>107.125</v>
      </c>
      <c r="E42" s="415">
        <v>0.125</v>
      </c>
      <c r="F42" s="415">
        <v>0.125</v>
      </c>
      <c r="H42" s="224">
        <f t="shared" si="3"/>
        <v>107.38500000000001</v>
      </c>
      <c r="I42" s="225">
        <f t="shared" si="3"/>
        <v>107.25</v>
      </c>
      <c r="J42" s="226">
        <f t="shared" si="1"/>
        <v>-0.13500000000000512</v>
      </c>
      <c r="L42" s="224">
        <f t="shared" si="2"/>
        <v>0.15625</v>
      </c>
      <c r="M42" s="226">
        <f t="shared" si="2"/>
        <v>0.15625</v>
      </c>
    </row>
    <row r="43" spans="1:13" ht="15.75" x14ac:dyDescent="0.25">
      <c r="A43" s="414">
        <v>11.125</v>
      </c>
      <c r="B43" s="220">
        <v>107.41625000000001</v>
      </c>
      <c r="C43" s="222">
        <v>107.28125</v>
      </c>
      <c r="E43" s="415">
        <v>0.125</v>
      </c>
      <c r="F43" s="415">
        <v>0.125</v>
      </c>
      <c r="H43" s="224">
        <f t="shared" si="3"/>
        <v>107.54125000000001</v>
      </c>
      <c r="I43" s="225">
        <f t="shared" si="3"/>
        <v>107.40625</v>
      </c>
      <c r="J43" s="226">
        <f t="shared" si="1"/>
        <v>-0.13500000000000512</v>
      </c>
      <c r="L43" s="224">
        <f t="shared" si="2"/>
        <v>0.15625</v>
      </c>
      <c r="M43" s="226">
        <f t="shared" si="2"/>
        <v>0.15625</v>
      </c>
    </row>
    <row r="44" spans="1:13" ht="16.5" thickBot="1" x14ac:dyDescent="0.3">
      <c r="A44" s="417">
        <v>11.25</v>
      </c>
      <c r="B44" s="230">
        <v>107.57250000000001</v>
      </c>
      <c r="C44" s="232">
        <v>107.4375</v>
      </c>
      <c r="E44" s="415">
        <v>0.125</v>
      </c>
      <c r="F44" s="415">
        <v>0.125</v>
      </c>
      <c r="H44" s="224">
        <f t="shared" si="3"/>
        <v>107.69750000000001</v>
      </c>
      <c r="I44" s="225">
        <f t="shared" si="3"/>
        <v>107.5625</v>
      </c>
      <c r="J44" s="226">
        <f t="shared" si="1"/>
        <v>-0.13500000000000512</v>
      </c>
      <c r="L44" s="224">
        <f t="shared" si="2"/>
        <v>0.15625</v>
      </c>
      <c r="M44" s="226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E33C-CD71-4E82-A31E-39AF0A836047}">
  <sheetPr published="0" codeName="Sheet5">
    <tabColor rgb="FF0070C0"/>
    <pageSetUpPr fitToPage="1"/>
  </sheetPr>
  <dimension ref="B1:Y57"/>
  <sheetViews>
    <sheetView zoomScaleNormal="100" workbookViewId="0">
      <selection activeCell="N21" sqref="N21:Q2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45342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97.563299999999998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98.188299999999998</v>
      </c>
      <c r="E8" s="462"/>
      <c r="F8" s="455"/>
      <c r="G8" s="456"/>
      <c r="H8" s="457" t="s">
        <v>22</v>
      </c>
      <c r="I8" s="458"/>
      <c r="J8" s="459">
        <v>0</v>
      </c>
      <c r="K8" s="460">
        <v>0</v>
      </c>
      <c r="L8" s="460">
        <v>0</v>
      </c>
      <c r="M8" s="460">
        <v>-0.125</v>
      </c>
      <c r="N8" s="463">
        <v>-0.5</v>
      </c>
      <c r="O8" s="463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98.813299999999998</v>
      </c>
      <c r="E9" s="462"/>
      <c r="F9" s="455"/>
      <c r="G9" s="456"/>
      <c r="H9" s="457" t="s">
        <v>24</v>
      </c>
      <c r="I9" s="458"/>
      <c r="J9" s="459">
        <v>0</v>
      </c>
      <c r="K9" s="460">
        <v>0</v>
      </c>
      <c r="L9" s="460">
        <v>0</v>
      </c>
      <c r="M9" s="460">
        <v>-0.25</v>
      </c>
      <c r="N9" s="463">
        <v>-0.625</v>
      </c>
      <c r="O9" s="463">
        <v>-1.5</v>
      </c>
      <c r="P9" s="460">
        <v>-2.75</v>
      </c>
      <c r="Q9" s="464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99.438299999999998</v>
      </c>
      <c r="E10" s="462"/>
      <c r="F10" s="455"/>
      <c r="G10" s="456"/>
      <c r="H10" s="465" t="s">
        <v>201</v>
      </c>
      <c r="I10" s="466"/>
      <c r="J10" s="459">
        <v>0</v>
      </c>
      <c r="K10" s="460">
        <v>-0.25</v>
      </c>
      <c r="L10" s="460">
        <v>-0.5</v>
      </c>
      <c r="M10" s="460">
        <v>-0.875</v>
      </c>
      <c r="N10" s="463">
        <v>-1.125</v>
      </c>
      <c r="O10" s="463">
        <v>-2.625</v>
      </c>
      <c r="P10" s="467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100.0633</v>
      </c>
      <c r="E11" s="454"/>
      <c r="F11" s="455"/>
      <c r="G11" s="456"/>
      <c r="H11" s="457" t="s">
        <v>28</v>
      </c>
      <c r="I11" s="458"/>
      <c r="J11" s="459">
        <v>-0.5</v>
      </c>
      <c r="K11" s="460">
        <v>-0.75</v>
      </c>
      <c r="L11" s="460">
        <v>-0.875</v>
      </c>
      <c r="M11" s="460">
        <v>-1.625</v>
      </c>
      <c r="N11" s="463">
        <v>-2.5</v>
      </c>
      <c r="O11" s="463">
        <v>-3</v>
      </c>
      <c r="P11" s="468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100.5633</v>
      </c>
      <c r="E12" s="462"/>
      <c r="F12" s="455"/>
      <c r="G12" s="456"/>
      <c r="H12" s="457" t="s">
        <v>30</v>
      </c>
      <c r="I12" s="458"/>
      <c r="J12" s="459">
        <v>-0.75</v>
      </c>
      <c r="K12" s="460">
        <v>-1.125</v>
      </c>
      <c r="L12" s="460">
        <v>-1.5</v>
      </c>
      <c r="M12" s="460">
        <v>-2.25</v>
      </c>
      <c r="N12" s="463">
        <v>-3.125</v>
      </c>
      <c r="O12" s="469" t="s">
        <v>18</v>
      </c>
      <c r="P12" s="468" t="s">
        <v>18</v>
      </c>
      <c r="Q12" s="462"/>
      <c r="R12" s="470" t="s">
        <v>55</v>
      </c>
      <c r="S12" s="470"/>
      <c r="T12" s="470"/>
      <c r="U12" s="470"/>
      <c r="V12" s="470"/>
      <c r="W12" s="470"/>
      <c r="X12" s="471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100.9383</v>
      </c>
      <c r="E13" s="462"/>
      <c r="F13" s="455"/>
      <c r="G13" s="456"/>
      <c r="H13" s="457" t="s">
        <v>109</v>
      </c>
      <c r="I13" s="458"/>
      <c r="J13" s="472">
        <v>-2.5</v>
      </c>
      <c r="K13" s="473">
        <v>-2.875</v>
      </c>
      <c r="L13" s="473">
        <v>-3.5</v>
      </c>
      <c r="M13" s="473">
        <v>-4.375</v>
      </c>
      <c r="N13" s="474" t="s">
        <v>18</v>
      </c>
      <c r="O13" s="475" t="s">
        <v>18</v>
      </c>
      <c r="P13" s="468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101.3133</v>
      </c>
      <c r="E14" s="462"/>
      <c r="F14" s="455"/>
      <c r="G14" s="456"/>
      <c r="H14" s="457" t="s">
        <v>203</v>
      </c>
      <c r="I14" s="458"/>
      <c r="J14" s="476" t="s">
        <v>18</v>
      </c>
      <c r="K14" s="468" t="s">
        <v>18</v>
      </c>
      <c r="L14" s="468" t="s">
        <v>18</v>
      </c>
      <c r="M14" s="468" t="s">
        <v>18</v>
      </c>
      <c r="N14" s="468" t="s">
        <v>18</v>
      </c>
      <c r="O14" s="468" t="s">
        <v>18</v>
      </c>
      <c r="P14" s="468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101.5633</v>
      </c>
      <c r="E15" s="462"/>
      <c r="F15" s="455"/>
      <c r="G15" s="456"/>
      <c r="H15" s="465" t="s">
        <v>204</v>
      </c>
      <c r="I15" s="466"/>
      <c r="J15" s="476" t="s">
        <v>18</v>
      </c>
      <c r="K15" s="468" t="s">
        <v>18</v>
      </c>
      <c r="L15" s="468" t="s">
        <v>18</v>
      </c>
      <c r="M15" s="468" t="s">
        <v>18</v>
      </c>
      <c r="N15" s="468" t="s">
        <v>18</v>
      </c>
      <c r="O15" s="468" t="s">
        <v>18</v>
      </c>
      <c r="P15" s="468" t="s">
        <v>18</v>
      </c>
      <c r="Q15" s="462"/>
      <c r="R15" s="470" t="s">
        <v>67</v>
      </c>
      <c r="S15" s="470"/>
      <c r="T15" s="470"/>
      <c r="U15" s="470"/>
      <c r="V15" s="470"/>
      <c r="W15" s="470"/>
      <c r="X15" s="471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101.9383</v>
      </c>
      <c r="E16" s="462"/>
      <c r="F16" s="477"/>
      <c r="G16" s="477"/>
      <c r="H16" s="445"/>
      <c r="I16" s="445"/>
      <c r="J16" s="478" t="s">
        <v>198</v>
      </c>
      <c r="K16" s="479">
        <v>0.55000000000000004</v>
      </c>
      <c r="L16" s="479">
        <v>0.60000000000000009</v>
      </c>
      <c r="M16" s="479">
        <v>0.65000000000000013</v>
      </c>
      <c r="N16" s="479">
        <v>0.70000000000000018</v>
      </c>
      <c r="O16" s="479">
        <v>0.75000000000000022</v>
      </c>
      <c r="P16" s="479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102.1883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0" t="s">
        <v>73</v>
      </c>
      <c r="S17" s="470"/>
      <c r="T17" s="470"/>
      <c r="U17" s="470"/>
      <c r="V17" s="470"/>
      <c r="W17" s="470"/>
      <c r="X17" s="471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102.4383</v>
      </c>
      <c r="E18" s="462"/>
      <c r="F18" s="455" t="s">
        <v>206</v>
      </c>
      <c r="G18" s="455"/>
      <c r="H18" s="480" t="s">
        <v>207</v>
      </c>
      <c r="I18" s="481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2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102.6883</v>
      </c>
      <c r="E19" s="462"/>
      <c r="F19" s="455"/>
      <c r="G19" s="455"/>
      <c r="H19" s="483" t="s">
        <v>208</v>
      </c>
      <c r="I19" s="484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2" t="s">
        <v>18</v>
      </c>
      <c r="Q19" s="462"/>
      <c r="R19" s="485" t="s">
        <v>209</v>
      </c>
      <c r="S19" s="485"/>
      <c r="T19" s="485"/>
      <c r="U19" s="485"/>
      <c r="V19" s="485"/>
      <c r="W19" s="485"/>
      <c r="X19" s="486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102.9383</v>
      </c>
      <c r="E20" s="462"/>
      <c r="F20" s="455"/>
      <c r="G20" s="455"/>
      <c r="H20" s="487" t="s">
        <v>210</v>
      </c>
      <c r="I20" s="488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5" t="s">
        <v>45</v>
      </c>
      <c r="S20" s="485"/>
      <c r="T20" s="485"/>
      <c r="U20" s="485"/>
      <c r="V20" s="485"/>
      <c r="W20" s="485"/>
      <c r="X20" s="486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103.1883</v>
      </c>
      <c r="E21" s="462"/>
      <c r="F21" s="455"/>
      <c r="G21" s="455"/>
      <c r="H21" s="487" t="s">
        <v>211</v>
      </c>
      <c r="I21" s="488"/>
      <c r="J21" s="489" t="s">
        <v>18</v>
      </c>
      <c r="K21" s="489" t="s">
        <v>18</v>
      </c>
      <c r="L21" s="489" t="s">
        <v>18</v>
      </c>
      <c r="M21" s="489" t="s">
        <v>18</v>
      </c>
      <c r="N21" s="489" t="s">
        <v>18</v>
      </c>
      <c r="O21" s="489" t="s">
        <v>18</v>
      </c>
      <c r="P21" s="489" t="s">
        <v>18</v>
      </c>
      <c r="Q21" s="462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103.4383</v>
      </c>
      <c r="E22" s="462"/>
      <c r="F22" s="455"/>
      <c r="G22" s="455"/>
      <c r="H22" s="487" t="s">
        <v>213</v>
      </c>
      <c r="I22" s="488"/>
      <c r="J22" s="275">
        <v>-3.5</v>
      </c>
      <c r="K22" s="275">
        <v>-3.5</v>
      </c>
      <c r="L22" s="275">
        <v>-3.75</v>
      </c>
      <c r="M22" s="275">
        <v>-3.875</v>
      </c>
      <c r="N22" s="275">
        <v>-4.25</v>
      </c>
      <c r="O22" s="490" t="s">
        <v>18</v>
      </c>
      <c r="P22" s="491" t="s">
        <v>18</v>
      </c>
      <c r="Q22" s="462"/>
      <c r="R22" s="296" t="s">
        <v>27</v>
      </c>
      <c r="S22" s="296"/>
      <c r="T22" s="296"/>
      <c r="U22" s="492">
        <v>6.25E-2</v>
      </c>
      <c r="V22" s="492"/>
      <c r="W22" s="492"/>
      <c r="X22" s="493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103.6883</v>
      </c>
      <c r="E23" s="462"/>
      <c r="F23" s="455" t="s">
        <v>214</v>
      </c>
      <c r="G23" s="455"/>
      <c r="H23" s="483" t="s">
        <v>215</v>
      </c>
      <c r="I23" s="484"/>
      <c r="J23" s="275">
        <v>-1.5</v>
      </c>
      <c r="K23" s="275">
        <v>-1.5</v>
      </c>
      <c r="L23" s="275">
        <v>-1.5</v>
      </c>
      <c r="M23" s="275">
        <v>-1.5</v>
      </c>
      <c r="N23" s="275">
        <v>-1.5</v>
      </c>
      <c r="O23" s="275">
        <v>-1.625</v>
      </c>
      <c r="P23" s="494" t="s">
        <v>18</v>
      </c>
      <c r="Q23" s="462"/>
      <c r="R23" s="296" t="s">
        <v>29</v>
      </c>
      <c r="S23" s="296"/>
      <c r="T23" s="296"/>
      <c r="U23" s="495">
        <v>0</v>
      </c>
      <c r="V23" s="495"/>
      <c r="W23" s="495"/>
      <c r="X23" s="496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103.9383</v>
      </c>
      <c r="E24" s="462"/>
      <c r="F24" s="477" t="s">
        <v>216</v>
      </c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62"/>
      <c r="R24" s="296" t="s">
        <v>31</v>
      </c>
      <c r="S24" s="296"/>
      <c r="T24" s="296"/>
      <c r="U24" s="303">
        <v>-0.375</v>
      </c>
      <c r="V24" s="303"/>
      <c r="W24" s="303"/>
      <c r="X24" s="304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104.1883</v>
      </c>
      <c r="E25" s="462"/>
      <c r="F25" s="497" t="s">
        <v>217</v>
      </c>
      <c r="G25" s="497"/>
      <c r="H25" s="498" t="s">
        <v>218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62"/>
      <c r="R25" s="502" t="s">
        <v>219</v>
      </c>
      <c r="S25" s="502"/>
      <c r="T25" s="503" t="s">
        <v>220</v>
      </c>
      <c r="U25" s="503"/>
      <c r="V25" s="503"/>
      <c r="W25" s="503"/>
      <c r="X25" s="504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104.4383</v>
      </c>
      <c r="E26" s="462"/>
      <c r="F26" s="497" t="s">
        <v>124</v>
      </c>
      <c r="G26" s="497"/>
      <c r="H26" s="505" t="s">
        <v>221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3" t="s">
        <v>18</v>
      </c>
      <c r="O26" s="323" t="s">
        <v>18</v>
      </c>
      <c r="P26" s="323" t="s">
        <v>18</v>
      </c>
      <c r="Q26" s="462"/>
      <c r="R26" s="507" t="s">
        <v>222</v>
      </c>
      <c r="S26" s="507"/>
      <c r="T26" s="508">
        <v>-0.25</v>
      </c>
      <c r="U26" s="508"/>
      <c r="V26" s="508"/>
      <c r="W26" s="508"/>
      <c r="X26" s="509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104.6883</v>
      </c>
      <c r="E27" s="462"/>
      <c r="F27" s="497"/>
      <c r="G27" s="497"/>
      <c r="H27" s="505" t="s">
        <v>223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62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104.9383</v>
      </c>
      <c r="E28" s="462"/>
      <c r="F28" s="497"/>
      <c r="G28" s="497"/>
      <c r="H28" s="505" t="s">
        <v>128</v>
      </c>
      <c r="I28" s="499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6">
        <v>-0.625</v>
      </c>
      <c r="Q28" s="462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105.1883</v>
      </c>
      <c r="E29" s="462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62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105.4383</v>
      </c>
      <c r="E30" s="462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62"/>
      <c r="R30" s="514" t="s">
        <v>217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105.6883</v>
      </c>
      <c r="E31" s="462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62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105.9383</v>
      </c>
      <c r="E32" s="462"/>
      <c r="F32" s="497"/>
      <c r="G32" s="497"/>
      <c r="H32" s="505" t="s">
        <v>134</v>
      </c>
      <c r="I32" s="499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6" t="s">
        <v>18</v>
      </c>
      <c r="P32" s="506" t="s">
        <v>18</v>
      </c>
      <c r="Q32" s="462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106.1883</v>
      </c>
      <c r="E33" s="462"/>
      <c r="F33" s="497"/>
      <c r="G33" s="497"/>
      <c r="H33" s="520" t="s">
        <v>136</v>
      </c>
      <c r="I33" s="521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6" t="s">
        <v>18</v>
      </c>
      <c r="P33" s="482" t="s">
        <v>18</v>
      </c>
      <c r="Q33" s="462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106.4383</v>
      </c>
      <c r="E34" s="462"/>
      <c r="F34" s="497" t="s">
        <v>141</v>
      </c>
      <c r="G34" s="497"/>
      <c r="H34" s="526" t="s">
        <v>146</v>
      </c>
      <c r="I34" s="526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19" t="s">
        <v>18</v>
      </c>
      <c r="Q34" s="462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106.6883</v>
      </c>
      <c r="E35" s="462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19" t="s">
        <v>18</v>
      </c>
      <c r="Q35" s="462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106.9383</v>
      </c>
      <c r="E36" s="462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5">
        <v>-1.625</v>
      </c>
      <c r="Q36" s="462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107.1883</v>
      </c>
      <c r="E37" s="462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19">
        <v>-1</v>
      </c>
      <c r="P37" s="474" t="s">
        <v>18</v>
      </c>
      <c r="Q37" s="462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107.4383</v>
      </c>
      <c r="E38" s="462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62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107.6883</v>
      </c>
      <c r="E39" s="462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62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107.9383</v>
      </c>
      <c r="E40" s="462"/>
      <c r="F40" s="497"/>
      <c r="G40" s="497"/>
      <c r="H40" s="526" t="s">
        <v>164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62"/>
      <c r="R40" s="534" t="s">
        <v>242</v>
      </c>
      <c r="S40" s="537"/>
      <c r="T40" s="537"/>
      <c r="U40" s="537"/>
      <c r="V40" s="535"/>
      <c r="W40" s="535"/>
      <c r="X40" s="536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108.1883</v>
      </c>
      <c r="E41" s="462"/>
      <c r="F41" s="497"/>
      <c r="G41" s="497"/>
      <c r="H41" s="526" t="s">
        <v>243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62"/>
      <c r="R41" s="541" t="s">
        <v>244</v>
      </c>
      <c r="S41" s="542"/>
      <c r="T41" s="543"/>
      <c r="U41" s="543"/>
      <c r="V41" s="543"/>
      <c r="W41" s="543"/>
      <c r="X41" s="544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108.4383</v>
      </c>
      <c r="E42" s="462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62"/>
      <c r="R42" s="545" t="s">
        <v>246</v>
      </c>
      <c r="S42" s="546"/>
      <c r="T42" s="546"/>
      <c r="U42" s="546"/>
      <c r="V42" s="546"/>
      <c r="W42" s="546"/>
      <c r="X42" s="547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108.6883</v>
      </c>
      <c r="E43" s="462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62"/>
      <c r="R43" s="548" t="s">
        <v>106</v>
      </c>
      <c r="S43" s="549"/>
      <c r="T43" s="549"/>
      <c r="U43" s="549"/>
      <c r="V43" s="549"/>
      <c r="W43" s="549"/>
      <c r="X43" s="550"/>
    </row>
    <row r="44" spans="2:25" ht="16.5" customHeight="1" x14ac:dyDescent="0.25">
      <c r="B44" s="551" t="s">
        <v>247</v>
      </c>
      <c r="C44" s="552">
        <v>98</v>
      </c>
      <c r="D44" s="552"/>
      <c r="E44" s="553" t="s">
        <v>248</v>
      </c>
      <c r="F44" s="497"/>
      <c r="G44" s="497"/>
      <c r="H44" s="526" t="s">
        <v>60</v>
      </c>
      <c r="I44" s="526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2"/>
      <c r="R44" s="554" t="s">
        <v>249</v>
      </c>
      <c r="S44" s="555"/>
      <c r="T44" s="555"/>
      <c r="U44" s="555"/>
      <c r="V44" s="555"/>
      <c r="W44" s="555"/>
      <c r="X44" s="556"/>
    </row>
    <row r="45" spans="2:25" ht="16.149999999999999" customHeight="1" x14ac:dyDescent="0.25">
      <c r="B45" s="557" t="s">
        <v>250</v>
      </c>
      <c r="C45" s="558" t="s">
        <v>154</v>
      </c>
      <c r="D45" s="558" t="s">
        <v>251</v>
      </c>
      <c r="E45" s="559"/>
      <c r="F45" s="497"/>
      <c r="G45" s="497"/>
      <c r="H45" s="526" t="s">
        <v>63</v>
      </c>
      <c r="I45" s="526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363">
        <v>-2.5</v>
      </c>
      <c r="Q45" s="462"/>
      <c r="R45" s="560" t="s">
        <v>252</v>
      </c>
      <c r="S45" s="561"/>
      <c r="T45" s="561"/>
      <c r="U45" s="561"/>
      <c r="V45" s="561"/>
      <c r="W45" s="561"/>
      <c r="X45" s="562"/>
    </row>
    <row r="46" spans="2:25" ht="15.75" x14ac:dyDescent="0.2">
      <c r="B46" s="563" t="s">
        <v>253</v>
      </c>
      <c r="C46" s="564">
        <v>-3</v>
      </c>
      <c r="D46" s="565">
        <v>101.5</v>
      </c>
      <c r="E46" s="565">
        <v>101.5</v>
      </c>
      <c r="F46" s="497"/>
      <c r="G46" s="497"/>
      <c r="H46" s="526" t="s">
        <v>254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6" t="s">
        <v>18</v>
      </c>
      <c r="Q46" s="462"/>
      <c r="R46" s="567" t="s">
        <v>85</v>
      </c>
      <c r="S46" s="568"/>
      <c r="T46" s="568"/>
      <c r="U46" s="568"/>
      <c r="V46" s="568"/>
      <c r="W46" s="568"/>
      <c r="X46" s="569"/>
    </row>
    <row r="47" spans="2:25" ht="16.5" customHeight="1" x14ac:dyDescent="0.25">
      <c r="B47" s="563" t="s">
        <v>255</v>
      </c>
      <c r="C47" s="564">
        <v>-1.75</v>
      </c>
      <c r="D47" s="565">
        <v>101.5</v>
      </c>
      <c r="E47" s="565">
        <v>101.5</v>
      </c>
      <c r="F47" s="497"/>
      <c r="G47" s="497"/>
      <c r="H47" s="526" t="s">
        <v>256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6" t="s">
        <v>18</v>
      </c>
      <c r="Q47" s="462"/>
      <c r="R47" s="570" t="s">
        <v>257</v>
      </c>
      <c r="S47" s="571"/>
      <c r="T47" s="571"/>
      <c r="U47" s="571"/>
      <c r="V47" s="571"/>
      <c r="W47" s="571"/>
      <c r="X47" s="572"/>
      <c r="Y47" s="573"/>
    </row>
    <row r="48" spans="2:25" ht="14.45" customHeight="1" x14ac:dyDescent="0.2">
      <c r="B48" s="563">
        <v>12</v>
      </c>
      <c r="C48" s="564">
        <v>-1</v>
      </c>
      <c r="D48" s="565">
        <v>102</v>
      </c>
      <c r="E48" s="565">
        <v>102</v>
      </c>
      <c r="F48" s="497"/>
      <c r="G48" s="497"/>
      <c r="H48" s="526" t="s">
        <v>258</v>
      </c>
      <c r="I48" s="526"/>
      <c r="J48" s="506">
        <v>-0.5</v>
      </c>
      <c r="K48" s="506">
        <v>-0.5</v>
      </c>
      <c r="L48" s="506">
        <v>-0.5</v>
      </c>
      <c r="M48" s="574" t="s">
        <v>18</v>
      </c>
      <c r="N48" s="574" t="s">
        <v>18</v>
      </c>
      <c r="O48" s="539" t="s">
        <v>18</v>
      </c>
      <c r="P48" s="539" t="s">
        <v>18</v>
      </c>
      <c r="Q48" s="462"/>
      <c r="R48" s="575" t="s">
        <v>259</v>
      </c>
      <c r="S48" s="576"/>
      <c r="T48" s="576"/>
      <c r="U48" s="576"/>
      <c r="V48" s="576"/>
      <c r="W48" s="576"/>
      <c r="X48" s="577"/>
      <c r="Y48" s="578"/>
    </row>
    <row r="49" spans="2:25" ht="14.45" customHeight="1" x14ac:dyDescent="0.2">
      <c r="B49" s="563">
        <v>24</v>
      </c>
      <c r="C49" s="564">
        <v>-0.625</v>
      </c>
      <c r="D49" s="565">
        <v>102.75</v>
      </c>
      <c r="E49" s="565">
        <v>102.75</v>
      </c>
      <c r="F49" s="497"/>
      <c r="G49" s="497"/>
      <c r="H49" s="526" t="s">
        <v>260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62"/>
      <c r="R49" s="579" t="s">
        <v>261</v>
      </c>
      <c r="S49" s="580"/>
      <c r="T49" s="580"/>
      <c r="U49" s="580"/>
      <c r="V49" s="580"/>
      <c r="W49" s="580"/>
      <c r="X49" s="581"/>
      <c r="Y49" s="582"/>
    </row>
    <row r="50" spans="2:25" ht="14.45" customHeight="1" x14ac:dyDescent="0.25">
      <c r="B50" s="563">
        <v>36</v>
      </c>
      <c r="C50" s="564">
        <v>0</v>
      </c>
      <c r="D50" s="565">
        <v>103.5</v>
      </c>
      <c r="E50" s="565">
        <v>103</v>
      </c>
      <c r="F50" s="497"/>
      <c r="G50" s="497"/>
      <c r="H50" s="526" t="s">
        <v>163</v>
      </c>
      <c r="I50" s="526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0" t="s">
        <v>18</v>
      </c>
      <c r="Q50" s="462"/>
      <c r="R50" s="579" t="s">
        <v>262</v>
      </c>
      <c r="S50" s="580"/>
      <c r="T50" s="580"/>
      <c r="U50" s="580"/>
      <c r="V50" s="580"/>
      <c r="W50" s="580"/>
      <c r="X50" s="581"/>
      <c r="Y50" s="582"/>
    </row>
    <row r="51" spans="2:25" ht="14.45" customHeight="1" x14ac:dyDescent="0.25">
      <c r="B51" s="563">
        <v>48</v>
      </c>
      <c r="C51" s="564">
        <v>0.375</v>
      </c>
      <c r="D51" s="565">
        <v>103.5</v>
      </c>
      <c r="E51" s="565">
        <v>103</v>
      </c>
      <c r="F51" s="497"/>
      <c r="G51" s="497"/>
      <c r="H51" s="526" t="s">
        <v>263</v>
      </c>
      <c r="I51" s="526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0" t="s">
        <v>18</v>
      </c>
      <c r="Q51" s="462"/>
      <c r="R51" s="583" t="s">
        <v>264</v>
      </c>
      <c r="S51" s="584"/>
      <c r="T51" s="584"/>
      <c r="U51" s="584"/>
      <c r="V51" s="584"/>
      <c r="W51" s="584"/>
      <c r="X51" s="585"/>
      <c r="Y51" s="586"/>
    </row>
    <row r="52" spans="2:25" ht="14.45" customHeight="1" thickBot="1" x14ac:dyDescent="0.25">
      <c r="B52" s="563">
        <v>60</v>
      </c>
      <c r="C52" s="564">
        <v>0.75</v>
      </c>
      <c r="D52" s="565">
        <v>104</v>
      </c>
      <c r="E52" s="565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462"/>
      <c r="R52" s="583" t="s">
        <v>265</v>
      </c>
      <c r="S52" s="584"/>
      <c r="T52" s="584"/>
      <c r="U52" s="584"/>
      <c r="V52" s="584"/>
      <c r="W52" s="584"/>
      <c r="X52" s="585"/>
      <c r="Y52" s="586"/>
    </row>
    <row r="53" spans="2:25" ht="15" customHeight="1" thickBot="1" x14ac:dyDescent="0.3">
      <c r="B53" s="587" t="s">
        <v>266</v>
      </c>
      <c r="C53" s="588"/>
      <c r="D53" s="589">
        <v>103.5</v>
      </c>
      <c r="E53" s="590">
        <v>103</v>
      </c>
      <c r="F53" s="591" t="s">
        <v>267</v>
      </c>
      <c r="G53" s="591"/>
      <c r="H53" s="591"/>
      <c r="I53" s="591"/>
      <c r="J53" s="462"/>
      <c r="K53" s="592" t="s">
        <v>175</v>
      </c>
      <c r="L53" s="592"/>
      <c r="M53" s="592"/>
      <c r="N53" s="592"/>
      <c r="O53" s="592"/>
      <c r="P53" s="593" t="s">
        <v>176</v>
      </c>
      <c r="Q53" s="594"/>
      <c r="R53" s="595" t="s">
        <v>268</v>
      </c>
      <c r="S53" s="596"/>
      <c r="T53" s="596"/>
      <c r="U53" s="596"/>
      <c r="V53" s="596"/>
      <c r="W53" s="596"/>
      <c r="X53" s="597"/>
    </row>
    <row r="54" spans="2:25" ht="15.75" x14ac:dyDescent="0.25">
      <c r="B54" s="563" t="s">
        <v>269</v>
      </c>
      <c r="C54" s="598" t="s">
        <v>270</v>
      </c>
      <c r="D54" s="598" t="s">
        <v>271</v>
      </c>
      <c r="E54" s="599"/>
      <c r="F54" s="600" t="s">
        <v>272</v>
      </c>
      <c r="G54" s="600"/>
      <c r="H54" s="600"/>
      <c r="I54" s="600"/>
      <c r="J54" s="462"/>
      <c r="K54" s="287" t="s">
        <v>179</v>
      </c>
      <c r="L54" s="601" t="s">
        <v>273</v>
      </c>
      <c r="M54" s="601"/>
      <c r="N54" s="602" t="s">
        <v>181</v>
      </c>
      <c r="O54" s="602"/>
      <c r="P54" s="376">
        <f>'Flex SP DSCR_MU Pricer'!$B$3</f>
        <v>5.32</v>
      </c>
      <c r="Q54" s="603"/>
      <c r="R54" s="604"/>
      <c r="S54" s="604"/>
      <c r="T54" s="604"/>
      <c r="U54" s="604"/>
      <c r="V54" s="604"/>
      <c r="W54" s="604"/>
      <c r="X54" s="605"/>
    </row>
    <row r="55" spans="2:25" ht="16.5" thickBot="1" x14ac:dyDescent="0.3">
      <c r="B55" s="606">
        <v>-0.5</v>
      </c>
      <c r="C55" s="607">
        <v>-0.375</v>
      </c>
      <c r="D55" s="607">
        <v>-0.25</v>
      </c>
      <c r="E55" s="608"/>
      <c r="F55" s="609" t="s">
        <v>274</v>
      </c>
      <c r="G55" s="609"/>
      <c r="H55" s="609"/>
      <c r="I55" s="609"/>
      <c r="J55" s="594"/>
      <c r="K55" s="610" t="s">
        <v>184</v>
      </c>
      <c r="L55" s="405"/>
      <c r="M55" s="405"/>
      <c r="N55" s="405"/>
      <c r="O55" s="405"/>
      <c r="P55" s="611"/>
      <c r="Q55" s="612"/>
      <c r="R55" s="613"/>
      <c r="S55" s="613"/>
      <c r="T55" s="613"/>
      <c r="U55" s="613"/>
      <c r="V55" s="613"/>
      <c r="W55" s="613"/>
      <c r="X55" s="614"/>
    </row>
    <row r="56" spans="2:25" x14ac:dyDescent="0.2">
      <c r="N56" s="615"/>
      <c r="O56" s="615"/>
      <c r="P56" s="615"/>
    </row>
    <row r="57" spans="2:25" x14ac:dyDescent="0.2">
      <c r="N57" s="615"/>
      <c r="O57" s="615"/>
      <c r="P57" s="615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B99F-7AB9-4758-954C-DFF5F0BC8198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4"/>
      <c r="B1" t="s">
        <v>87</v>
      </c>
      <c r="M1" s="205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8"/>
      <c r="J4" s="209"/>
      <c r="L4" s="207" t="s">
        <v>92</v>
      </c>
      <c r="M4" s="209"/>
      <c r="P4" s="211"/>
      <c r="Q4" s="211"/>
      <c r="R4" s="211"/>
      <c r="S4" s="211"/>
    </row>
    <row r="5" spans="1:19" ht="18" thickBot="1" x14ac:dyDescent="0.3">
      <c r="A5" s="413" t="s">
        <v>4</v>
      </c>
      <c r="B5" s="212" t="s">
        <v>98</v>
      </c>
      <c r="C5" s="214" t="s">
        <v>99</v>
      </c>
      <c r="E5" s="212" t="s">
        <v>98</v>
      </c>
      <c r="F5" s="214" t="s">
        <v>99</v>
      </c>
      <c r="H5" s="212" t="s">
        <v>98</v>
      </c>
      <c r="I5" s="214" t="s">
        <v>99</v>
      </c>
      <c r="J5" s="214" t="s">
        <v>192</v>
      </c>
      <c r="L5" s="212" t="s">
        <v>98</v>
      </c>
      <c r="M5" s="214" t="s">
        <v>99</v>
      </c>
      <c r="P5" s="218"/>
      <c r="Q5" s="218"/>
      <c r="R5" s="218"/>
      <c r="S5" s="218"/>
    </row>
    <row r="6" spans="1:19" ht="15.75" x14ac:dyDescent="0.25">
      <c r="A6" s="414">
        <v>6.5</v>
      </c>
      <c r="B6" s="220" t="s">
        <v>275</v>
      </c>
      <c r="C6" s="222">
        <v>97.438299999999998</v>
      </c>
      <c r="E6" s="223">
        <v>0.125</v>
      </c>
      <c r="F6" s="616">
        <v>0.125</v>
      </c>
      <c r="H6" s="224" t="str">
        <f>IFERROR(E6+B6,"NA")</f>
        <v>NA</v>
      </c>
      <c r="I6" s="225">
        <f t="shared" ref="I6:I42" si="0">F6+C6</f>
        <v>97.563299999999998</v>
      </c>
      <c r="J6" s="226" t="e">
        <f>I6-H6</f>
        <v>#VALUE!</v>
      </c>
      <c r="L6" s="227"/>
      <c r="M6" s="416"/>
    </row>
    <row r="7" spans="1:19" ht="15.75" x14ac:dyDescent="0.25">
      <c r="A7" s="414">
        <v>6.625</v>
      </c>
      <c r="B7" s="220" t="s">
        <v>275</v>
      </c>
      <c r="C7" s="222">
        <v>98.063299999999998</v>
      </c>
      <c r="E7" s="223">
        <v>0.125</v>
      </c>
      <c r="F7" s="616">
        <v>0.125</v>
      </c>
      <c r="H7" s="224" t="str">
        <f t="shared" ref="H7:H42" si="1">IFERROR(E7+B7,"NA")</f>
        <v>NA</v>
      </c>
      <c r="I7" s="225">
        <f t="shared" si="0"/>
        <v>98.188299999999998</v>
      </c>
      <c r="J7" s="226" t="e">
        <f t="shared" ref="J7:J42" si="2">I7-H7</f>
        <v>#VALUE!</v>
      </c>
      <c r="L7" s="224" t="e">
        <f>H7-H6</f>
        <v>#VALUE!</v>
      </c>
      <c r="M7" s="226">
        <f>I7-I6</f>
        <v>0.625</v>
      </c>
    </row>
    <row r="8" spans="1:19" ht="15.75" x14ac:dyDescent="0.25">
      <c r="A8" s="414">
        <v>6.75</v>
      </c>
      <c r="B8" s="220" t="s">
        <v>275</v>
      </c>
      <c r="C8" s="222">
        <v>98.688299999999998</v>
      </c>
      <c r="E8" s="223">
        <v>0.125</v>
      </c>
      <c r="F8" s="616">
        <v>0.125</v>
      </c>
      <c r="H8" s="224" t="str">
        <f t="shared" si="1"/>
        <v>NA</v>
      </c>
      <c r="I8" s="225">
        <f t="shared" si="0"/>
        <v>98.813299999999998</v>
      </c>
      <c r="J8" s="226" t="e">
        <f t="shared" si="2"/>
        <v>#VALUE!</v>
      </c>
      <c r="L8" s="224" t="e">
        <f t="shared" ref="L8:M42" si="3">H8-H7</f>
        <v>#VALUE!</v>
      </c>
      <c r="M8" s="226">
        <f t="shared" si="3"/>
        <v>0.625</v>
      </c>
    </row>
    <row r="9" spans="1:19" ht="15.75" x14ac:dyDescent="0.25">
      <c r="A9" s="414">
        <v>6.875</v>
      </c>
      <c r="B9" s="220" t="s">
        <v>275</v>
      </c>
      <c r="C9" s="222">
        <v>99.313299999999998</v>
      </c>
      <c r="E9" s="223">
        <v>0.125</v>
      </c>
      <c r="F9" s="616">
        <v>0.125</v>
      </c>
      <c r="H9" s="224" t="str">
        <f t="shared" si="1"/>
        <v>NA</v>
      </c>
      <c r="I9" s="225">
        <f t="shared" si="0"/>
        <v>99.438299999999998</v>
      </c>
      <c r="J9" s="226" t="e">
        <f t="shared" si="2"/>
        <v>#VALUE!</v>
      </c>
      <c r="L9" s="224" t="e">
        <f t="shared" si="3"/>
        <v>#VALUE!</v>
      </c>
      <c r="M9" s="226">
        <f t="shared" si="3"/>
        <v>0.625</v>
      </c>
    </row>
    <row r="10" spans="1:19" ht="15.75" x14ac:dyDescent="0.25">
      <c r="A10" s="414">
        <v>7</v>
      </c>
      <c r="B10" s="220" t="s">
        <v>275</v>
      </c>
      <c r="C10" s="222">
        <v>99.938299999999998</v>
      </c>
      <c r="E10" s="223">
        <v>0.125</v>
      </c>
      <c r="F10" s="616">
        <v>0.125</v>
      </c>
      <c r="H10" s="224" t="str">
        <f t="shared" si="1"/>
        <v>NA</v>
      </c>
      <c r="I10" s="225">
        <f t="shared" si="0"/>
        <v>100.0633</v>
      </c>
      <c r="J10" s="226" t="e">
        <f t="shared" si="2"/>
        <v>#VALUE!</v>
      </c>
      <c r="L10" s="224" t="e">
        <f t="shared" si="3"/>
        <v>#VALUE!</v>
      </c>
      <c r="M10" s="226">
        <f t="shared" si="3"/>
        <v>0.625</v>
      </c>
    </row>
    <row r="11" spans="1:19" ht="15.75" x14ac:dyDescent="0.25">
      <c r="A11" s="414">
        <v>7.125</v>
      </c>
      <c r="B11" s="220" t="s">
        <v>275</v>
      </c>
      <c r="C11" s="222">
        <v>100.4383</v>
      </c>
      <c r="E11" s="223">
        <v>0.125</v>
      </c>
      <c r="F11" s="616">
        <v>0.125</v>
      </c>
      <c r="H11" s="224" t="str">
        <f t="shared" si="1"/>
        <v>NA</v>
      </c>
      <c r="I11" s="225">
        <f t="shared" si="0"/>
        <v>100.5633</v>
      </c>
      <c r="J11" s="226" t="e">
        <f t="shared" si="2"/>
        <v>#VALUE!</v>
      </c>
      <c r="L11" s="224" t="e">
        <f t="shared" si="3"/>
        <v>#VALUE!</v>
      </c>
      <c r="M11" s="226">
        <f t="shared" si="3"/>
        <v>0.5</v>
      </c>
    </row>
    <row r="12" spans="1:19" ht="15.75" x14ac:dyDescent="0.25">
      <c r="A12" s="414">
        <v>7.25</v>
      </c>
      <c r="B12" s="220" t="s">
        <v>275</v>
      </c>
      <c r="C12" s="222">
        <v>100.8133</v>
      </c>
      <c r="E12" s="223">
        <v>0.125</v>
      </c>
      <c r="F12" s="616">
        <v>0.125</v>
      </c>
      <c r="H12" s="224" t="str">
        <f t="shared" si="1"/>
        <v>NA</v>
      </c>
      <c r="I12" s="225">
        <f t="shared" si="0"/>
        <v>100.9383</v>
      </c>
      <c r="J12" s="226" t="e">
        <f t="shared" si="2"/>
        <v>#VALUE!</v>
      </c>
      <c r="L12" s="224" t="e">
        <f t="shared" si="3"/>
        <v>#VALUE!</v>
      </c>
      <c r="M12" s="226">
        <f t="shared" si="3"/>
        <v>0.375</v>
      </c>
    </row>
    <row r="13" spans="1:19" ht="15.75" x14ac:dyDescent="0.25">
      <c r="A13" s="414">
        <v>7.375</v>
      </c>
      <c r="B13" s="220" t="s">
        <v>275</v>
      </c>
      <c r="C13" s="222">
        <v>101.1883</v>
      </c>
      <c r="E13" s="223">
        <v>0.125</v>
      </c>
      <c r="F13" s="616">
        <v>0.125</v>
      </c>
      <c r="H13" s="224" t="str">
        <f t="shared" si="1"/>
        <v>NA</v>
      </c>
      <c r="I13" s="225">
        <f t="shared" si="0"/>
        <v>101.3133</v>
      </c>
      <c r="J13" s="226" t="e">
        <f t="shared" si="2"/>
        <v>#VALUE!</v>
      </c>
      <c r="L13" s="224" t="e">
        <f t="shared" si="3"/>
        <v>#VALUE!</v>
      </c>
      <c r="M13" s="226">
        <f t="shared" si="3"/>
        <v>0.375</v>
      </c>
    </row>
    <row r="14" spans="1:19" ht="15.75" x14ac:dyDescent="0.25">
      <c r="A14" s="414">
        <v>7.5</v>
      </c>
      <c r="B14" s="220" t="s">
        <v>275</v>
      </c>
      <c r="C14" s="222">
        <v>101.4383</v>
      </c>
      <c r="E14" s="223">
        <v>0.125</v>
      </c>
      <c r="F14" s="616">
        <v>0.125</v>
      </c>
      <c r="H14" s="224" t="str">
        <f t="shared" si="1"/>
        <v>NA</v>
      </c>
      <c r="I14" s="225">
        <f t="shared" si="0"/>
        <v>101.5633</v>
      </c>
      <c r="J14" s="226" t="e">
        <f t="shared" si="2"/>
        <v>#VALUE!</v>
      </c>
      <c r="L14" s="224" t="e">
        <f t="shared" si="3"/>
        <v>#VALUE!</v>
      </c>
      <c r="M14" s="226">
        <f t="shared" si="3"/>
        <v>0.25</v>
      </c>
    </row>
    <row r="15" spans="1:19" ht="15.75" x14ac:dyDescent="0.25">
      <c r="A15" s="414">
        <v>7.625</v>
      </c>
      <c r="B15" s="220" t="s">
        <v>275</v>
      </c>
      <c r="C15" s="222">
        <v>101.8133</v>
      </c>
      <c r="E15" s="223">
        <v>0.125</v>
      </c>
      <c r="F15" s="616">
        <v>0.125</v>
      </c>
      <c r="H15" s="224" t="str">
        <f t="shared" si="1"/>
        <v>NA</v>
      </c>
      <c r="I15" s="225">
        <f t="shared" si="0"/>
        <v>101.9383</v>
      </c>
      <c r="J15" s="226" t="e">
        <f t="shared" si="2"/>
        <v>#VALUE!</v>
      </c>
      <c r="L15" s="224" t="e">
        <f t="shared" si="3"/>
        <v>#VALUE!</v>
      </c>
      <c r="M15" s="226">
        <f t="shared" si="3"/>
        <v>0.375</v>
      </c>
    </row>
    <row r="16" spans="1:19" ht="15.75" x14ac:dyDescent="0.25">
      <c r="A16" s="414">
        <v>7.75</v>
      </c>
      <c r="B16" s="220" t="s">
        <v>275</v>
      </c>
      <c r="C16" s="222">
        <v>102.0633</v>
      </c>
      <c r="E16" s="223">
        <v>0.125</v>
      </c>
      <c r="F16" s="616">
        <v>0.125</v>
      </c>
      <c r="H16" s="224" t="str">
        <f t="shared" si="1"/>
        <v>NA</v>
      </c>
      <c r="I16" s="225">
        <f t="shared" si="0"/>
        <v>102.1883</v>
      </c>
      <c r="J16" s="226" t="e">
        <f t="shared" si="2"/>
        <v>#VALUE!</v>
      </c>
      <c r="L16" s="224" t="e">
        <f t="shared" si="3"/>
        <v>#VALUE!</v>
      </c>
      <c r="M16" s="226">
        <f t="shared" si="3"/>
        <v>0.25</v>
      </c>
    </row>
    <row r="17" spans="1:13" ht="15.75" x14ac:dyDescent="0.25">
      <c r="A17" s="414">
        <v>7.875</v>
      </c>
      <c r="B17" s="220" t="s">
        <v>275</v>
      </c>
      <c r="C17" s="222">
        <v>102.3133</v>
      </c>
      <c r="E17" s="223">
        <v>0.125</v>
      </c>
      <c r="F17" s="616">
        <v>0.125</v>
      </c>
      <c r="H17" s="224" t="str">
        <f t="shared" si="1"/>
        <v>NA</v>
      </c>
      <c r="I17" s="225">
        <f t="shared" si="0"/>
        <v>102.4383</v>
      </c>
      <c r="J17" s="226" t="e">
        <f t="shared" si="2"/>
        <v>#VALUE!</v>
      </c>
      <c r="L17" s="224" t="e">
        <f t="shared" si="3"/>
        <v>#VALUE!</v>
      </c>
      <c r="M17" s="226">
        <f t="shared" si="3"/>
        <v>0.25</v>
      </c>
    </row>
    <row r="18" spans="1:13" ht="15.75" x14ac:dyDescent="0.25">
      <c r="A18" s="414">
        <v>8</v>
      </c>
      <c r="B18" s="220" t="s">
        <v>275</v>
      </c>
      <c r="C18" s="222">
        <v>102.5633</v>
      </c>
      <c r="E18" s="223">
        <v>0.125</v>
      </c>
      <c r="F18" s="616">
        <v>0.125</v>
      </c>
      <c r="H18" s="224" t="str">
        <f t="shared" si="1"/>
        <v>NA</v>
      </c>
      <c r="I18" s="225">
        <f t="shared" si="0"/>
        <v>102.6883</v>
      </c>
      <c r="J18" s="226" t="e">
        <f t="shared" si="2"/>
        <v>#VALUE!</v>
      </c>
      <c r="L18" s="224" t="e">
        <f t="shared" si="3"/>
        <v>#VALUE!</v>
      </c>
      <c r="M18" s="226">
        <f t="shared" si="3"/>
        <v>0.25</v>
      </c>
    </row>
    <row r="19" spans="1:13" ht="15.75" x14ac:dyDescent="0.25">
      <c r="A19" s="414">
        <v>8.125</v>
      </c>
      <c r="B19" s="220" t="s">
        <v>275</v>
      </c>
      <c r="C19" s="222">
        <v>102.8133</v>
      </c>
      <c r="E19" s="223">
        <v>0.125</v>
      </c>
      <c r="F19" s="616">
        <v>0.125</v>
      </c>
      <c r="H19" s="224" t="str">
        <f t="shared" si="1"/>
        <v>NA</v>
      </c>
      <c r="I19" s="225">
        <f t="shared" si="0"/>
        <v>102.9383</v>
      </c>
      <c r="J19" s="226" t="e">
        <f t="shared" si="2"/>
        <v>#VALUE!</v>
      </c>
      <c r="L19" s="224" t="e">
        <f t="shared" si="3"/>
        <v>#VALUE!</v>
      </c>
      <c r="M19" s="226">
        <f t="shared" si="3"/>
        <v>0.25</v>
      </c>
    </row>
    <row r="20" spans="1:13" ht="15.75" x14ac:dyDescent="0.25">
      <c r="A20" s="414">
        <v>8.25</v>
      </c>
      <c r="B20" s="220" t="s">
        <v>275</v>
      </c>
      <c r="C20" s="222">
        <v>103.0633</v>
      </c>
      <c r="E20" s="223">
        <v>0.125</v>
      </c>
      <c r="F20" s="616">
        <v>0.125</v>
      </c>
      <c r="H20" s="224" t="str">
        <f t="shared" si="1"/>
        <v>NA</v>
      </c>
      <c r="I20" s="225">
        <f t="shared" si="0"/>
        <v>103.1883</v>
      </c>
      <c r="J20" s="226" t="e">
        <f t="shared" si="2"/>
        <v>#VALUE!</v>
      </c>
      <c r="L20" s="224" t="e">
        <f t="shared" si="3"/>
        <v>#VALUE!</v>
      </c>
      <c r="M20" s="226">
        <f t="shared" si="3"/>
        <v>0.25</v>
      </c>
    </row>
    <row r="21" spans="1:13" ht="15.75" x14ac:dyDescent="0.25">
      <c r="A21" s="414">
        <v>8.375</v>
      </c>
      <c r="B21" s="220" t="s">
        <v>275</v>
      </c>
      <c r="C21" s="222">
        <v>103.3133</v>
      </c>
      <c r="E21" s="223">
        <v>0.125</v>
      </c>
      <c r="F21" s="616">
        <v>0.125</v>
      </c>
      <c r="H21" s="224" t="str">
        <f t="shared" si="1"/>
        <v>NA</v>
      </c>
      <c r="I21" s="225">
        <f t="shared" si="0"/>
        <v>103.4383</v>
      </c>
      <c r="J21" s="226" t="e">
        <f t="shared" si="2"/>
        <v>#VALUE!</v>
      </c>
      <c r="L21" s="224" t="e">
        <f t="shared" si="3"/>
        <v>#VALUE!</v>
      </c>
      <c r="M21" s="226">
        <f t="shared" si="3"/>
        <v>0.25</v>
      </c>
    </row>
    <row r="22" spans="1:13" ht="15.75" x14ac:dyDescent="0.25">
      <c r="A22" s="414">
        <v>8.5</v>
      </c>
      <c r="B22" s="220" t="s">
        <v>275</v>
      </c>
      <c r="C22" s="222">
        <v>103.5633</v>
      </c>
      <c r="E22" s="223">
        <v>0.125</v>
      </c>
      <c r="F22" s="616">
        <v>0.125</v>
      </c>
      <c r="H22" s="224" t="str">
        <f t="shared" si="1"/>
        <v>NA</v>
      </c>
      <c r="I22" s="225">
        <f t="shared" si="0"/>
        <v>103.6883</v>
      </c>
      <c r="J22" s="226" t="e">
        <f t="shared" si="2"/>
        <v>#VALUE!</v>
      </c>
      <c r="L22" s="224" t="e">
        <f t="shared" si="3"/>
        <v>#VALUE!</v>
      </c>
      <c r="M22" s="226">
        <f t="shared" si="3"/>
        <v>0.25</v>
      </c>
    </row>
    <row r="23" spans="1:13" ht="15.75" x14ac:dyDescent="0.25">
      <c r="A23" s="414">
        <v>8.625</v>
      </c>
      <c r="B23" s="220" t="s">
        <v>275</v>
      </c>
      <c r="C23" s="222">
        <v>103.8133</v>
      </c>
      <c r="E23" s="223">
        <v>0.125</v>
      </c>
      <c r="F23" s="616">
        <v>0.125</v>
      </c>
      <c r="H23" s="224" t="str">
        <f t="shared" si="1"/>
        <v>NA</v>
      </c>
      <c r="I23" s="225">
        <f t="shared" si="0"/>
        <v>103.9383</v>
      </c>
      <c r="J23" s="226" t="e">
        <f t="shared" si="2"/>
        <v>#VALUE!</v>
      </c>
      <c r="L23" s="224" t="e">
        <f t="shared" si="3"/>
        <v>#VALUE!</v>
      </c>
      <c r="M23" s="226">
        <f t="shared" si="3"/>
        <v>0.25</v>
      </c>
    </row>
    <row r="24" spans="1:13" ht="15.75" x14ac:dyDescent="0.25">
      <c r="A24" s="414">
        <v>8.75</v>
      </c>
      <c r="B24" s="220" t="s">
        <v>275</v>
      </c>
      <c r="C24" s="222">
        <v>104.0633</v>
      </c>
      <c r="E24" s="223">
        <v>0.125</v>
      </c>
      <c r="F24" s="616">
        <v>0.125</v>
      </c>
      <c r="H24" s="224" t="str">
        <f t="shared" si="1"/>
        <v>NA</v>
      </c>
      <c r="I24" s="225">
        <f t="shared" si="0"/>
        <v>104.1883</v>
      </c>
      <c r="J24" s="226" t="e">
        <f t="shared" si="2"/>
        <v>#VALUE!</v>
      </c>
      <c r="L24" s="224" t="e">
        <f t="shared" si="3"/>
        <v>#VALUE!</v>
      </c>
      <c r="M24" s="226">
        <f t="shared" si="3"/>
        <v>0.25</v>
      </c>
    </row>
    <row r="25" spans="1:13" ht="15.75" x14ac:dyDescent="0.25">
      <c r="A25" s="414">
        <v>8.875</v>
      </c>
      <c r="B25" s="220" t="s">
        <v>275</v>
      </c>
      <c r="C25" s="222">
        <v>104.3133</v>
      </c>
      <c r="E25" s="223">
        <v>0.125</v>
      </c>
      <c r="F25" s="616">
        <v>0.125</v>
      </c>
      <c r="H25" s="224" t="str">
        <f t="shared" si="1"/>
        <v>NA</v>
      </c>
      <c r="I25" s="225">
        <f t="shared" si="0"/>
        <v>104.4383</v>
      </c>
      <c r="J25" s="226" t="e">
        <f t="shared" si="2"/>
        <v>#VALUE!</v>
      </c>
      <c r="L25" s="224" t="e">
        <f t="shared" si="3"/>
        <v>#VALUE!</v>
      </c>
      <c r="M25" s="226">
        <f t="shared" si="3"/>
        <v>0.25</v>
      </c>
    </row>
    <row r="26" spans="1:13" ht="15.75" x14ac:dyDescent="0.25">
      <c r="A26" s="414">
        <v>9</v>
      </c>
      <c r="B26" s="220" t="s">
        <v>275</v>
      </c>
      <c r="C26" s="222">
        <v>104.5633</v>
      </c>
      <c r="E26" s="223">
        <v>0.125</v>
      </c>
      <c r="F26" s="616">
        <v>0.125</v>
      </c>
      <c r="H26" s="224" t="str">
        <f t="shared" si="1"/>
        <v>NA</v>
      </c>
      <c r="I26" s="225">
        <f t="shared" si="0"/>
        <v>104.6883</v>
      </c>
      <c r="J26" s="226" t="e">
        <f t="shared" si="2"/>
        <v>#VALUE!</v>
      </c>
      <c r="L26" s="224" t="e">
        <f t="shared" si="3"/>
        <v>#VALUE!</v>
      </c>
      <c r="M26" s="226">
        <f t="shared" si="3"/>
        <v>0.25</v>
      </c>
    </row>
    <row r="27" spans="1:13" ht="15.75" x14ac:dyDescent="0.25">
      <c r="A27" s="414">
        <v>9.125</v>
      </c>
      <c r="B27" s="220" t="s">
        <v>275</v>
      </c>
      <c r="C27" s="222">
        <v>104.8133</v>
      </c>
      <c r="E27" s="223">
        <v>0.125</v>
      </c>
      <c r="F27" s="616">
        <v>0.125</v>
      </c>
      <c r="H27" s="224" t="str">
        <f t="shared" si="1"/>
        <v>NA</v>
      </c>
      <c r="I27" s="225">
        <f t="shared" si="0"/>
        <v>104.9383</v>
      </c>
      <c r="J27" s="226" t="e">
        <f t="shared" si="2"/>
        <v>#VALUE!</v>
      </c>
      <c r="L27" s="224" t="e">
        <f t="shared" si="3"/>
        <v>#VALUE!</v>
      </c>
      <c r="M27" s="226">
        <f t="shared" si="3"/>
        <v>0.25</v>
      </c>
    </row>
    <row r="28" spans="1:13" ht="15.75" x14ac:dyDescent="0.25">
      <c r="A28" s="414">
        <v>9.25</v>
      </c>
      <c r="B28" s="220" t="s">
        <v>275</v>
      </c>
      <c r="C28" s="222">
        <v>105.0633</v>
      </c>
      <c r="E28" s="223">
        <v>0.125</v>
      </c>
      <c r="F28" s="616">
        <v>0.125</v>
      </c>
      <c r="H28" s="224" t="str">
        <f t="shared" si="1"/>
        <v>NA</v>
      </c>
      <c r="I28" s="225">
        <f t="shared" si="0"/>
        <v>105.1883</v>
      </c>
      <c r="J28" s="226" t="e">
        <f t="shared" si="2"/>
        <v>#VALUE!</v>
      </c>
      <c r="L28" s="224" t="e">
        <f t="shared" si="3"/>
        <v>#VALUE!</v>
      </c>
      <c r="M28" s="226">
        <f t="shared" si="3"/>
        <v>0.25</v>
      </c>
    </row>
    <row r="29" spans="1:13" ht="15.75" x14ac:dyDescent="0.25">
      <c r="A29" s="414">
        <v>9.375</v>
      </c>
      <c r="B29" s="220" t="s">
        <v>275</v>
      </c>
      <c r="C29" s="222">
        <v>105.3133</v>
      </c>
      <c r="E29" s="223">
        <v>0.125</v>
      </c>
      <c r="F29" s="616">
        <v>0.125</v>
      </c>
      <c r="H29" s="224" t="str">
        <f t="shared" si="1"/>
        <v>NA</v>
      </c>
      <c r="I29" s="225">
        <f t="shared" si="0"/>
        <v>105.4383</v>
      </c>
      <c r="J29" s="226" t="e">
        <f t="shared" si="2"/>
        <v>#VALUE!</v>
      </c>
      <c r="L29" s="224" t="e">
        <f t="shared" si="3"/>
        <v>#VALUE!</v>
      </c>
      <c r="M29" s="226">
        <f t="shared" si="3"/>
        <v>0.25</v>
      </c>
    </row>
    <row r="30" spans="1:13" ht="15.75" x14ac:dyDescent="0.25">
      <c r="A30" s="414">
        <v>9.5</v>
      </c>
      <c r="B30" s="220" t="s">
        <v>275</v>
      </c>
      <c r="C30" s="222">
        <v>105.5633</v>
      </c>
      <c r="E30" s="223">
        <v>0.125</v>
      </c>
      <c r="F30" s="616">
        <v>0.125</v>
      </c>
      <c r="H30" s="224" t="str">
        <f t="shared" si="1"/>
        <v>NA</v>
      </c>
      <c r="I30" s="225">
        <f t="shared" si="0"/>
        <v>105.6883</v>
      </c>
      <c r="J30" s="226" t="e">
        <f t="shared" si="2"/>
        <v>#VALUE!</v>
      </c>
      <c r="L30" s="224" t="e">
        <f t="shared" si="3"/>
        <v>#VALUE!</v>
      </c>
      <c r="M30" s="226">
        <f t="shared" si="3"/>
        <v>0.25</v>
      </c>
    </row>
    <row r="31" spans="1:13" ht="15.75" x14ac:dyDescent="0.25">
      <c r="A31" s="414">
        <v>9.625</v>
      </c>
      <c r="B31" s="220" t="s">
        <v>275</v>
      </c>
      <c r="C31" s="222">
        <v>105.8133</v>
      </c>
      <c r="E31" s="223">
        <v>0.125</v>
      </c>
      <c r="F31" s="616">
        <v>0.125</v>
      </c>
      <c r="H31" s="224" t="str">
        <f t="shared" si="1"/>
        <v>NA</v>
      </c>
      <c r="I31" s="225">
        <f t="shared" si="0"/>
        <v>105.9383</v>
      </c>
      <c r="J31" s="226" t="e">
        <f t="shared" si="2"/>
        <v>#VALUE!</v>
      </c>
      <c r="L31" s="224" t="e">
        <f t="shared" si="3"/>
        <v>#VALUE!</v>
      </c>
      <c r="M31" s="226">
        <f t="shared" si="3"/>
        <v>0.25</v>
      </c>
    </row>
    <row r="32" spans="1:13" ht="15.75" x14ac:dyDescent="0.25">
      <c r="A32" s="414">
        <v>9.75</v>
      </c>
      <c r="B32" s="220" t="s">
        <v>275</v>
      </c>
      <c r="C32" s="222">
        <v>106.0633</v>
      </c>
      <c r="E32" s="223">
        <v>0.125</v>
      </c>
      <c r="F32" s="616">
        <v>0.125</v>
      </c>
      <c r="H32" s="224" t="str">
        <f t="shared" si="1"/>
        <v>NA</v>
      </c>
      <c r="I32" s="225">
        <f t="shared" si="0"/>
        <v>106.1883</v>
      </c>
      <c r="J32" s="226" t="e">
        <f t="shared" si="2"/>
        <v>#VALUE!</v>
      </c>
      <c r="L32" s="224" t="e">
        <f t="shared" si="3"/>
        <v>#VALUE!</v>
      </c>
      <c r="M32" s="226">
        <f t="shared" si="3"/>
        <v>0.25</v>
      </c>
    </row>
    <row r="33" spans="1:13" ht="15.75" x14ac:dyDescent="0.25">
      <c r="A33" s="414">
        <v>9.875</v>
      </c>
      <c r="B33" s="220" t="s">
        <v>275</v>
      </c>
      <c r="C33" s="222">
        <v>106.3133</v>
      </c>
      <c r="E33" s="223">
        <v>0.125</v>
      </c>
      <c r="F33" s="616">
        <v>0.125</v>
      </c>
      <c r="H33" s="224" t="str">
        <f t="shared" si="1"/>
        <v>NA</v>
      </c>
      <c r="I33" s="225">
        <f t="shared" si="0"/>
        <v>106.4383</v>
      </c>
      <c r="J33" s="226" t="e">
        <f t="shared" si="2"/>
        <v>#VALUE!</v>
      </c>
      <c r="L33" s="224" t="e">
        <f t="shared" si="3"/>
        <v>#VALUE!</v>
      </c>
      <c r="M33" s="226">
        <f t="shared" si="3"/>
        <v>0.25</v>
      </c>
    </row>
    <row r="34" spans="1:13" ht="15.75" x14ac:dyDescent="0.25">
      <c r="A34" s="414">
        <v>10</v>
      </c>
      <c r="B34" s="220" t="s">
        <v>275</v>
      </c>
      <c r="C34" s="222">
        <v>106.5633</v>
      </c>
      <c r="E34" s="223">
        <v>0.125</v>
      </c>
      <c r="F34" s="616">
        <v>0.125</v>
      </c>
      <c r="H34" s="224" t="str">
        <f t="shared" si="1"/>
        <v>NA</v>
      </c>
      <c r="I34" s="225">
        <f t="shared" si="0"/>
        <v>106.6883</v>
      </c>
      <c r="J34" s="226" t="e">
        <f t="shared" si="2"/>
        <v>#VALUE!</v>
      </c>
      <c r="L34" s="224" t="e">
        <f t="shared" si="3"/>
        <v>#VALUE!</v>
      </c>
      <c r="M34" s="226">
        <f t="shared" si="3"/>
        <v>0.25</v>
      </c>
    </row>
    <row r="35" spans="1:13" ht="15.75" x14ac:dyDescent="0.25">
      <c r="A35" s="414">
        <v>10.125</v>
      </c>
      <c r="B35" s="220" t="s">
        <v>275</v>
      </c>
      <c r="C35" s="222">
        <v>106.8133</v>
      </c>
      <c r="E35" s="223">
        <v>0.125</v>
      </c>
      <c r="F35" s="616">
        <v>0.125</v>
      </c>
      <c r="H35" s="224" t="str">
        <f t="shared" si="1"/>
        <v>NA</v>
      </c>
      <c r="I35" s="225">
        <f t="shared" si="0"/>
        <v>106.9383</v>
      </c>
      <c r="J35" s="226" t="e">
        <f t="shared" si="2"/>
        <v>#VALUE!</v>
      </c>
      <c r="L35" s="224" t="e">
        <f t="shared" si="3"/>
        <v>#VALUE!</v>
      </c>
      <c r="M35" s="226">
        <f t="shared" si="3"/>
        <v>0.25</v>
      </c>
    </row>
    <row r="36" spans="1:13" ht="15.75" x14ac:dyDescent="0.25">
      <c r="A36" s="414">
        <v>10.25</v>
      </c>
      <c r="B36" s="220" t="s">
        <v>275</v>
      </c>
      <c r="C36" s="222">
        <v>107.0633</v>
      </c>
      <c r="E36" s="223">
        <v>0.125</v>
      </c>
      <c r="F36" s="616">
        <v>0.125</v>
      </c>
      <c r="H36" s="224" t="str">
        <f t="shared" si="1"/>
        <v>NA</v>
      </c>
      <c r="I36" s="225">
        <f t="shared" si="0"/>
        <v>107.1883</v>
      </c>
      <c r="J36" s="226" t="e">
        <f t="shared" si="2"/>
        <v>#VALUE!</v>
      </c>
      <c r="L36" s="224" t="e">
        <f t="shared" si="3"/>
        <v>#VALUE!</v>
      </c>
      <c r="M36" s="226">
        <f t="shared" si="3"/>
        <v>0.25</v>
      </c>
    </row>
    <row r="37" spans="1:13" ht="15.75" x14ac:dyDescent="0.25">
      <c r="A37" s="414">
        <v>10.375</v>
      </c>
      <c r="B37" s="220" t="s">
        <v>275</v>
      </c>
      <c r="C37" s="222">
        <v>107.3133</v>
      </c>
      <c r="E37" s="223">
        <v>0.125</v>
      </c>
      <c r="F37" s="616">
        <v>0.125</v>
      </c>
      <c r="H37" s="224" t="str">
        <f t="shared" si="1"/>
        <v>NA</v>
      </c>
      <c r="I37" s="225">
        <f t="shared" si="0"/>
        <v>107.4383</v>
      </c>
      <c r="J37" s="226" t="e">
        <f t="shared" si="2"/>
        <v>#VALUE!</v>
      </c>
      <c r="L37" s="224" t="e">
        <f t="shared" si="3"/>
        <v>#VALUE!</v>
      </c>
      <c r="M37" s="226">
        <f t="shared" si="3"/>
        <v>0.25</v>
      </c>
    </row>
    <row r="38" spans="1:13" ht="15.75" x14ac:dyDescent="0.25">
      <c r="A38" s="414">
        <v>10.5</v>
      </c>
      <c r="B38" s="220" t="s">
        <v>275</v>
      </c>
      <c r="C38" s="222">
        <v>107.5633</v>
      </c>
      <c r="E38" s="223">
        <v>0.125</v>
      </c>
      <c r="F38" s="616">
        <v>0.125</v>
      </c>
      <c r="H38" s="224" t="str">
        <f t="shared" si="1"/>
        <v>NA</v>
      </c>
      <c r="I38" s="225">
        <f t="shared" si="0"/>
        <v>107.6883</v>
      </c>
      <c r="J38" s="226" t="e">
        <f t="shared" si="2"/>
        <v>#VALUE!</v>
      </c>
      <c r="L38" s="224" t="e">
        <f t="shared" si="3"/>
        <v>#VALUE!</v>
      </c>
      <c r="M38" s="226">
        <f t="shared" si="3"/>
        <v>0.25</v>
      </c>
    </row>
    <row r="39" spans="1:13" ht="15.75" x14ac:dyDescent="0.25">
      <c r="A39" s="414">
        <v>10.625</v>
      </c>
      <c r="B39" s="220" t="s">
        <v>275</v>
      </c>
      <c r="C39" s="222">
        <v>107.8133</v>
      </c>
      <c r="E39" s="223">
        <v>0.125</v>
      </c>
      <c r="F39" s="616">
        <v>0.125</v>
      </c>
      <c r="H39" s="224" t="str">
        <f t="shared" si="1"/>
        <v>NA</v>
      </c>
      <c r="I39" s="225">
        <f t="shared" si="0"/>
        <v>107.9383</v>
      </c>
      <c r="J39" s="226" t="e">
        <f t="shared" si="2"/>
        <v>#VALUE!</v>
      </c>
      <c r="L39" s="224" t="e">
        <f t="shared" si="3"/>
        <v>#VALUE!</v>
      </c>
      <c r="M39" s="226">
        <f t="shared" si="3"/>
        <v>0.25</v>
      </c>
    </row>
    <row r="40" spans="1:13" ht="15.75" x14ac:dyDescent="0.25">
      <c r="A40" s="414">
        <v>10.75</v>
      </c>
      <c r="B40" s="220" t="s">
        <v>275</v>
      </c>
      <c r="C40" s="222">
        <v>108.0633</v>
      </c>
      <c r="E40" s="223">
        <v>0.125</v>
      </c>
      <c r="F40" s="616">
        <v>0.125</v>
      </c>
      <c r="H40" s="224" t="str">
        <f t="shared" si="1"/>
        <v>NA</v>
      </c>
      <c r="I40" s="225">
        <f t="shared" si="0"/>
        <v>108.1883</v>
      </c>
      <c r="J40" s="226" t="e">
        <f t="shared" si="2"/>
        <v>#VALUE!</v>
      </c>
      <c r="L40" s="224" t="e">
        <f t="shared" si="3"/>
        <v>#VALUE!</v>
      </c>
      <c r="M40" s="226">
        <f t="shared" si="3"/>
        <v>0.25</v>
      </c>
    </row>
    <row r="41" spans="1:13" ht="15.75" x14ac:dyDescent="0.25">
      <c r="A41" s="414">
        <v>10.875</v>
      </c>
      <c r="B41" s="220" t="s">
        <v>275</v>
      </c>
      <c r="C41" s="222">
        <v>108.3133</v>
      </c>
      <c r="E41" s="223">
        <v>0.125</v>
      </c>
      <c r="F41" s="616">
        <v>0.125</v>
      </c>
      <c r="H41" s="224" t="str">
        <f t="shared" si="1"/>
        <v>NA</v>
      </c>
      <c r="I41" s="225">
        <f t="shared" si="0"/>
        <v>108.4383</v>
      </c>
      <c r="J41" s="226" t="e">
        <f t="shared" si="2"/>
        <v>#VALUE!</v>
      </c>
      <c r="L41" s="224" t="e">
        <f t="shared" si="3"/>
        <v>#VALUE!</v>
      </c>
      <c r="M41" s="226">
        <f t="shared" si="3"/>
        <v>0.25</v>
      </c>
    </row>
    <row r="42" spans="1:13" ht="15.75" x14ac:dyDescent="0.25">
      <c r="A42" s="414">
        <v>11</v>
      </c>
      <c r="B42" s="220" t="s">
        <v>275</v>
      </c>
      <c r="C42" s="222">
        <v>108.5633</v>
      </c>
      <c r="E42" s="223">
        <v>0.125</v>
      </c>
      <c r="F42" s="616">
        <v>0.125</v>
      </c>
      <c r="H42" s="224" t="str">
        <f t="shared" si="1"/>
        <v>NA</v>
      </c>
      <c r="I42" s="225">
        <f t="shared" si="0"/>
        <v>108.6883</v>
      </c>
      <c r="J42" s="226" t="e">
        <f t="shared" si="2"/>
        <v>#VALUE!</v>
      </c>
      <c r="L42" s="224" t="e">
        <f t="shared" si="3"/>
        <v>#VALUE!</v>
      </c>
      <c r="M42" s="226">
        <f t="shared" si="3"/>
        <v>0.25</v>
      </c>
    </row>
    <row r="43" spans="1:13" ht="15.75" x14ac:dyDescent="0.25">
      <c r="A43" s="617"/>
      <c r="B43" s="221"/>
      <c r="C43" s="221"/>
      <c r="E43" s="415"/>
      <c r="F43" s="415"/>
      <c r="H43" s="225"/>
      <c r="I43" s="225"/>
      <c r="J43" s="225"/>
      <c r="L43" s="225"/>
      <c r="M43" s="225"/>
    </row>
    <row r="44" spans="1:13" ht="15.75" x14ac:dyDescent="0.25">
      <c r="A44" s="617"/>
      <c r="B44" s="221"/>
      <c r="C44" s="221"/>
      <c r="E44" s="415"/>
      <c r="F44" s="415"/>
      <c r="H44" s="225"/>
      <c r="I44" s="225"/>
      <c r="J44" s="225"/>
      <c r="L44" s="225"/>
      <c r="M44" s="225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FD5A-60FB-4CE4-B325-2862B3C1FD1B}">
  <sheetPr published="0" codeName="Sheet7">
    <tabColor rgb="FF00B050"/>
    <pageSetUpPr fitToPage="1"/>
  </sheetPr>
  <dimension ref="B1:R53"/>
  <sheetViews>
    <sheetView topLeftCell="A22" workbookViewId="0">
      <selection activeCell="N21" sqref="N21:Q21"/>
    </sheetView>
  </sheetViews>
  <sheetFormatPr defaultColWidth="8.85546875" defaultRowHeight="18.75" x14ac:dyDescent="0.3"/>
  <cols>
    <col min="1" max="1" width="3.140625" style="618" customWidth="1"/>
    <col min="2" max="2" width="17.140625" style="618" customWidth="1"/>
    <col min="3" max="3" width="16.28515625" style="618" customWidth="1"/>
    <col min="4" max="4" width="1.5703125" style="618" customWidth="1"/>
    <col min="5" max="5" width="23.42578125" style="618" customWidth="1"/>
    <col min="6" max="6" width="22.7109375" style="618" customWidth="1"/>
    <col min="7" max="9" width="9" style="618" bestFit="1" customWidth="1"/>
    <col min="10" max="12" width="9.7109375" style="618" bestFit="1" customWidth="1"/>
    <col min="13" max="13" width="1.5703125" style="618" customWidth="1"/>
    <col min="14" max="18" width="10.7109375" style="618" customWidth="1"/>
    <col min="19" max="16384" width="8.85546875" style="618"/>
  </cols>
  <sheetData>
    <row r="1" spans="2:18" ht="19.5" thickBot="1" x14ac:dyDescent="0.35"/>
    <row r="2" spans="2:18" ht="15" customHeight="1" x14ac:dyDescent="0.3">
      <c r="B2" s="242" t="s">
        <v>0</v>
      </c>
      <c r="C2" s="243"/>
      <c r="D2" s="619"/>
      <c r="E2" s="6" t="s">
        <v>276</v>
      </c>
      <c r="F2" s="6"/>
      <c r="G2" s="6"/>
      <c r="H2" s="6"/>
      <c r="I2" s="6"/>
      <c r="J2" s="6"/>
      <c r="K2" s="6"/>
      <c r="L2" s="6"/>
      <c r="M2" s="620"/>
      <c r="N2" s="621" t="s">
        <v>277</v>
      </c>
      <c r="O2" s="621"/>
      <c r="P2" s="621"/>
      <c r="Q2" s="621"/>
      <c r="R2" s="622"/>
    </row>
    <row r="3" spans="2:18" ht="15" customHeight="1" x14ac:dyDescent="0.3">
      <c r="B3" s="249"/>
      <c r="C3" s="250"/>
      <c r="E3" s="17"/>
      <c r="F3" s="17"/>
      <c r="G3" s="17"/>
      <c r="H3" s="17"/>
      <c r="I3" s="17"/>
      <c r="J3" s="17"/>
      <c r="K3" s="17"/>
      <c r="L3" s="17"/>
      <c r="M3" s="623"/>
      <c r="N3" s="283" t="s">
        <v>278</v>
      </c>
      <c r="O3" s="283"/>
      <c r="P3" s="283"/>
      <c r="Q3" s="284">
        <v>101</v>
      </c>
      <c r="R3" s="285"/>
    </row>
    <row r="4" spans="2:18" ht="15.6" customHeight="1" x14ac:dyDescent="0.3">
      <c r="B4" s="256" t="s">
        <v>3</v>
      </c>
      <c r="C4" s="624">
        <f>Control!$B$1</f>
        <v>45342</v>
      </c>
      <c r="D4" s="623"/>
      <c r="E4" s="625"/>
      <c r="F4" s="625"/>
      <c r="G4" s="625"/>
      <c r="H4" s="625"/>
      <c r="I4" s="625"/>
      <c r="J4" s="625"/>
      <c r="K4" s="625"/>
      <c r="L4" s="625"/>
      <c r="M4" s="623"/>
      <c r="N4" s="626" t="s">
        <v>279</v>
      </c>
      <c r="O4" s="626"/>
      <c r="P4" s="626"/>
      <c r="Q4" s="626" t="s">
        <v>280</v>
      </c>
      <c r="R4" s="627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8">
        <v>2.5000000000000001E-3</v>
      </c>
      <c r="O5" s="628"/>
      <c r="P5" s="628"/>
      <c r="Q5" s="628">
        <v>5.0000000000000001E-3</v>
      </c>
      <c r="R5" s="629"/>
    </row>
    <row r="6" spans="2:18" ht="15.75" customHeight="1" x14ac:dyDescent="0.3">
      <c r="B6" s="630" t="s">
        <v>97</v>
      </c>
      <c r="C6" s="631" t="s">
        <v>281</v>
      </c>
      <c r="E6" s="631" t="s">
        <v>100</v>
      </c>
      <c r="F6" s="631" t="s">
        <v>282</v>
      </c>
      <c r="G6" s="632" t="s">
        <v>115</v>
      </c>
      <c r="H6" s="632">
        <v>0.65</v>
      </c>
      <c r="I6" s="632">
        <v>0.70000000000000018</v>
      </c>
      <c r="J6" s="632">
        <v>0.75000000000000022</v>
      </c>
      <c r="K6" s="632">
        <v>0.80000000000000027</v>
      </c>
      <c r="L6" s="632">
        <v>0.85</v>
      </c>
      <c r="N6" s="628">
        <v>5.0000000000000001E-3</v>
      </c>
      <c r="O6" s="628"/>
      <c r="P6" s="628"/>
      <c r="Q6" s="628">
        <v>0.01</v>
      </c>
      <c r="R6" s="629"/>
    </row>
    <row r="7" spans="2:18" ht="15" customHeight="1" x14ac:dyDescent="0.3">
      <c r="B7" s="633">
        <f>'Flex SP 2nd Liens Pricer'!A6</f>
        <v>8.75</v>
      </c>
      <c r="C7" s="275">
        <f>'Flex SP 2nd Liens Pricer'!H6</f>
        <v>97.125</v>
      </c>
      <c r="D7" s="634"/>
      <c r="E7" s="286" t="s">
        <v>103</v>
      </c>
      <c r="F7" s="362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5" t="s">
        <v>283</v>
      </c>
      <c r="O7" s="635"/>
      <c r="P7" s="635"/>
      <c r="Q7" s="635"/>
      <c r="R7" s="636"/>
    </row>
    <row r="8" spans="2:18" ht="15" customHeight="1" x14ac:dyDescent="0.3">
      <c r="B8" s="633">
        <f>'Flex SP 2nd Liens Pricer'!A7</f>
        <v>8.875</v>
      </c>
      <c r="C8" s="275">
        <f>'Flex SP 2nd Liens Pricer'!H7</f>
        <v>97.5</v>
      </c>
      <c r="D8" s="634"/>
      <c r="E8" s="286"/>
      <c r="F8" s="362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7" t="s">
        <v>25</v>
      </c>
      <c r="O8" s="637"/>
      <c r="P8" s="637"/>
      <c r="Q8" s="637"/>
      <c r="R8" s="638"/>
    </row>
    <row r="9" spans="2:18" ht="15" customHeight="1" x14ac:dyDescent="0.3">
      <c r="B9" s="633">
        <f>'Flex SP 2nd Liens Pricer'!A8</f>
        <v>9</v>
      </c>
      <c r="C9" s="275">
        <f>'Flex SP 2nd Liens Pricer'!H8</f>
        <v>97.875</v>
      </c>
      <c r="D9" s="634"/>
      <c r="E9" s="286"/>
      <c r="F9" s="362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39"/>
      <c r="N9" s="640" t="s">
        <v>27</v>
      </c>
      <c r="O9" s="640"/>
      <c r="P9" s="640"/>
      <c r="Q9" s="641">
        <v>0.125</v>
      </c>
      <c r="R9" s="642"/>
    </row>
    <row r="10" spans="2:18" ht="15" customHeight="1" x14ac:dyDescent="0.3">
      <c r="B10" s="633">
        <f>'Flex SP 2nd Liens Pricer'!A9</f>
        <v>9.125</v>
      </c>
      <c r="C10" s="275">
        <f>'Flex SP 2nd Liens Pricer'!H9</f>
        <v>98.25</v>
      </c>
      <c r="D10" s="634"/>
      <c r="E10" s="286"/>
      <c r="F10" s="362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39"/>
      <c r="N10" s="640" t="s">
        <v>29</v>
      </c>
      <c r="O10" s="640"/>
      <c r="P10" s="640"/>
      <c r="Q10" s="640">
        <v>0</v>
      </c>
      <c r="R10" s="643"/>
    </row>
    <row r="11" spans="2:18" ht="15" customHeight="1" x14ac:dyDescent="0.3">
      <c r="B11" s="633">
        <f>'Flex SP 2nd Liens Pricer'!A10</f>
        <v>9.25</v>
      </c>
      <c r="C11" s="275">
        <f>'Flex SP 2nd Liens Pricer'!H10</f>
        <v>98.625</v>
      </c>
      <c r="D11" s="634"/>
      <c r="E11" s="286"/>
      <c r="F11" s="362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39"/>
      <c r="N11" s="640" t="s">
        <v>31</v>
      </c>
      <c r="O11" s="640"/>
      <c r="P11" s="640"/>
      <c r="Q11" s="640" t="s">
        <v>275</v>
      </c>
      <c r="R11" s="643"/>
    </row>
    <row r="12" spans="2:18" ht="15" customHeight="1" x14ac:dyDescent="0.3">
      <c r="B12" s="633">
        <f>'Flex SP 2nd Liens Pricer'!A11</f>
        <v>9.375</v>
      </c>
      <c r="C12" s="275">
        <f>'Flex SP 2nd Liens Pricer'!H11</f>
        <v>98.875</v>
      </c>
      <c r="D12" s="634"/>
      <c r="E12" s="351" t="s">
        <v>113</v>
      </c>
      <c r="F12" s="351"/>
      <c r="G12" s="351"/>
      <c r="H12" s="351"/>
      <c r="I12" s="351"/>
      <c r="J12" s="351"/>
      <c r="K12" s="351"/>
      <c r="L12" s="351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3">
        <f>'Flex SP 2nd Liens Pricer'!A12</f>
        <v>9.5</v>
      </c>
      <c r="C13" s="275">
        <f>'Flex SP 2nd Liens Pricer'!H12</f>
        <v>99.125</v>
      </c>
      <c r="D13" s="634"/>
      <c r="E13" s="631"/>
      <c r="F13" s="631" t="s">
        <v>282</v>
      </c>
      <c r="G13" s="632">
        <v>0.60000000000000009</v>
      </c>
      <c r="H13" s="632">
        <v>0.65000000000000013</v>
      </c>
      <c r="I13" s="632">
        <v>0.70000000000000018</v>
      </c>
      <c r="J13" s="632">
        <v>0.75000000000000022</v>
      </c>
      <c r="K13" s="632">
        <v>0.80000000000000027</v>
      </c>
      <c r="L13" s="632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3">
        <f>'Flex SP 2nd Liens Pricer'!A13</f>
        <v>9.625</v>
      </c>
      <c r="C14" s="275">
        <f>'Flex SP 2nd Liens Pricer'!H13</f>
        <v>99.375</v>
      </c>
      <c r="D14" s="634"/>
      <c r="E14" s="286" t="s">
        <v>286</v>
      </c>
      <c r="F14" s="286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">
      <c r="B15" s="633">
        <f>'Flex SP 2nd Liens Pricer'!A14</f>
        <v>9.75</v>
      </c>
      <c r="C15" s="275">
        <f>'Flex SP 2nd Liens Pricer'!H14</f>
        <v>99.625</v>
      </c>
      <c r="D15" s="634"/>
      <c r="E15" s="286" t="s">
        <v>287</v>
      </c>
      <c r="F15" s="286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3">
        <v>-0.25</v>
      </c>
      <c r="R15" s="304"/>
    </row>
    <row r="16" spans="2:18" ht="15" customHeight="1" x14ac:dyDescent="0.3">
      <c r="B16" s="633">
        <f>'Flex SP 2nd Liens Pricer'!A15</f>
        <v>9.875</v>
      </c>
      <c r="C16" s="275">
        <f>'Flex SP 2nd Liens Pricer'!H15</f>
        <v>99.875</v>
      </c>
      <c r="D16" s="634"/>
      <c r="E16" s="286" t="s">
        <v>288</v>
      </c>
      <c r="F16" s="286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3">
        <v>-0.375</v>
      </c>
      <c r="R16" s="304"/>
    </row>
    <row r="17" spans="2:18" ht="15" customHeight="1" x14ac:dyDescent="0.3">
      <c r="B17" s="633">
        <f>'Flex SP 2nd Liens Pricer'!A16</f>
        <v>10</v>
      </c>
      <c r="C17" s="275">
        <f>'Flex SP 2nd Liens Pricer'!H16</f>
        <v>100.125</v>
      </c>
      <c r="D17" s="634"/>
      <c r="E17" s="286" t="s">
        <v>289</v>
      </c>
      <c r="F17" s="286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3">
        <v>-0.25</v>
      </c>
      <c r="R17" s="304"/>
    </row>
    <row r="18" spans="2:18" ht="15" customHeight="1" x14ac:dyDescent="0.3">
      <c r="B18" s="633">
        <f>'Flex SP 2nd Liens Pricer'!A17</f>
        <v>10.125</v>
      </c>
      <c r="C18" s="275">
        <f>'Flex SP 2nd Liens Pricer'!H17</f>
        <v>100.375</v>
      </c>
      <c r="D18" s="634"/>
      <c r="E18" s="286" t="s">
        <v>290</v>
      </c>
      <c r="F18" s="286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4"/>
    </row>
    <row r="19" spans="2:18" ht="15" customHeight="1" x14ac:dyDescent="0.3">
      <c r="B19" s="633">
        <f>'Flex SP 2nd Liens Pricer'!A18</f>
        <v>10.25</v>
      </c>
      <c r="C19" s="275">
        <f>'Flex SP 2nd Liens Pricer'!H18</f>
        <v>100.625</v>
      </c>
      <c r="D19" s="634"/>
      <c r="E19" s="286" t="s">
        <v>291</v>
      </c>
      <c r="F19" s="286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5" t="s">
        <v>292</v>
      </c>
      <c r="O19" s="646"/>
      <c r="P19" s="646"/>
      <c r="Q19" s="646"/>
      <c r="R19" s="647"/>
    </row>
    <row r="20" spans="2:18" ht="15" customHeight="1" x14ac:dyDescent="0.3">
      <c r="B20" s="633">
        <f>'Flex SP 2nd Liens Pricer'!A19</f>
        <v>10.375</v>
      </c>
      <c r="C20" s="275">
        <f>'Flex SP 2nd Liens Pricer'!H19</f>
        <v>100.875</v>
      </c>
      <c r="D20" s="634"/>
      <c r="E20" s="286" t="s">
        <v>293</v>
      </c>
      <c r="F20" s="286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8" t="s">
        <v>58</v>
      </c>
      <c r="O20" s="649"/>
      <c r="P20" s="649"/>
      <c r="Q20" s="649"/>
      <c r="R20" s="650"/>
    </row>
    <row r="21" spans="2:18" ht="15" customHeight="1" x14ac:dyDescent="0.3">
      <c r="B21" s="633">
        <f>'Flex SP 2nd Liens Pricer'!A20</f>
        <v>10.5</v>
      </c>
      <c r="C21" s="275">
        <f>'Flex SP 2nd Liens Pricer'!H20</f>
        <v>101.125</v>
      </c>
      <c r="D21" s="634"/>
      <c r="E21" s="286" t="s">
        <v>294</v>
      </c>
      <c r="F21" s="286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1"/>
      <c r="O21" s="652"/>
      <c r="P21" s="652"/>
      <c r="Q21" s="652"/>
      <c r="R21" s="653"/>
    </row>
    <row r="22" spans="2:18" ht="15" customHeight="1" x14ac:dyDescent="0.3">
      <c r="B22" s="633">
        <f>'Flex SP 2nd Liens Pricer'!A21</f>
        <v>10.625</v>
      </c>
      <c r="C22" s="275">
        <f>'Flex SP 2nd Liens Pricer'!H21</f>
        <v>101.375</v>
      </c>
      <c r="D22" s="634"/>
      <c r="E22" s="286" t="s">
        <v>295</v>
      </c>
      <c r="F22" s="286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8" t="s">
        <v>61</v>
      </c>
      <c r="O22" s="649"/>
      <c r="P22" s="649"/>
      <c r="Q22" s="649"/>
      <c r="R22" s="650"/>
    </row>
    <row r="23" spans="2:18" ht="15" customHeight="1" x14ac:dyDescent="0.3">
      <c r="B23" s="633">
        <f>'Flex SP 2nd Liens Pricer'!A22</f>
        <v>10.75</v>
      </c>
      <c r="C23" s="275">
        <f>'Flex SP 2nd Liens Pricer'!H22</f>
        <v>101.625</v>
      </c>
      <c r="D23" s="634"/>
      <c r="E23" s="286" t="s">
        <v>296</v>
      </c>
      <c r="F23" s="286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1"/>
      <c r="O23" s="652"/>
      <c r="P23" s="652"/>
      <c r="Q23" s="652"/>
      <c r="R23" s="653"/>
    </row>
    <row r="24" spans="2:18" ht="15" customHeight="1" x14ac:dyDescent="0.3">
      <c r="B24" s="633">
        <f>'Flex SP 2nd Liens Pricer'!A23</f>
        <v>10.875</v>
      </c>
      <c r="C24" s="275">
        <f>'Flex SP 2nd Liens Pricer'!H23</f>
        <v>101.875</v>
      </c>
      <c r="D24" s="634"/>
      <c r="E24" s="286" t="s">
        <v>297</v>
      </c>
      <c r="F24" s="286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4" t="s">
        <v>298</v>
      </c>
      <c r="O24" s="655"/>
      <c r="P24" s="655"/>
      <c r="Q24" s="655"/>
      <c r="R24" s="656"/>
    </row>
    <row r="25" spans="2:18" ht="15" customHeight="1" x14ac:dyDescent="0.3">
      <c r="B25" s="633">
        <f>'Flex SP 2nd Liens Pricer'!A24</f>
        <v>11</v>
      </c>
      <c r="C25" s="275">
        <f>'Flex SP 2nd Liens Pricer'!H24</f>
        <v>102.125</v>
      </c>
      <c r="D25" s="634"/>
      <c r="E25" s="286" t="s">
        <v>299</v>
      </c>
      <c r="F25" s="286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5" t="s">
        <v>67</v>
      </c>
      <c r="O25" s="646"/>
      <c r="P25" s="646"/>
      <c r="Q25" s="646"/>
      <c r="R25" s="647"/>
    </row>
    <row r="26" spans="2:18" x14ac:dyDescent="0.3">
      <c r="B26" s="633">
        <f>'Flex SP 2nd Liens Pricer'!A25</f>
        <v>11.125</v>
      </c>
      <c r="C26" s="275">
        <f>'Flex SP 2nd Liens Pricer'!H25</f>
        <v>102.375</v>
      </c>
      <c r="D26" s="634"/>
      <c r="E26" s="657"/>
      <c r="F26" s="658"/>
      <c r="G26" s="659"/>
      <c r="H26" s="659"/>
      <c r="I26" s="659"/>
      <c r="J26" s="659"/>
      <c r="K26" s="659"/>
      <c r="L26" s="660"/>
      <c r="N26" s="661" t="s">
        <v>135</v>
      </c>
      <c r="O26" s="662"/>
      <c r="P26" s="662"/>
      <c r="Q26" s="662"/>
      <c r="R26" s="663"/>
    </row>
    <row r="27" spans="2:18" ht="15" customHeight="1" x14ac:dyDescent="0.3">
      <c r="B27" s="633">
        <f>'Flex SP 2nd Liens Pricer'!A26</f>
        <v>11.25</v>
      </c>
      <c r="C27" s="275">
        <f>'Flex SP 2nd Liens Pricer'!H26</f>
        <v>102.625</v>
      </c>
      <c r="D27" s="634"/>
      <c r="E27" s="664"/>
      <c r="F27" s="665"/>
      <c r="G27" s="666"/>
      <c r="H27" s="666"/>
      <c r="I27" s="666"/>
      <c r="J27" s="666"/>
      <c r="K27" s="666"/>
      <c r="L27" s="667"/>
      <c r="N27" s="645" t="s">
        <v>300</v>
      </c>
      <c r="O27" s="646"/>
      <c r="P27" s="646"/>
      <c r="Q27" s="646"/>
      <c r="R27" s="647"/>
    </row>
    <row r="28" spans="2:18" ht="15" customHeight="1" x14ac:dyDescent="0.3">
      <c r="B28" s="633">
        <f>'Flex SP 2nd Liens Pricer'!A27</f>
        <v>11.375</v>
      </c>
      <c r="C28" s="275">
        <f>'Flex SP 2nd Liens Pricer'!H27</f>
        <v>102.875</v>
      </c>
      <c r="D28" s="634"/>
      <c r="E28" s="664"/>
      <c r="F28" s="665"/>
      <c r="G28" s="666"/>
      <c r="H28" s="666"/>
      <c r="I28" s="666"/>
      <c r="J28" s="666"/>
      <c r="K28" s="666"/>
      <c r="L28" s="667"/>
      <c r="N28" s="661" t="s">
        <v>301</v>
      </c>
      <c r="O28" s="662"/>
      <c r="P28" s="662"/>
      <c r="Q28" s="662"/>
      <c r="R28" s="663"/>
    </row>
    <row r="29" spans="2:18" ht="15" customHeight="1" x14ac:dyDescent="0.3">
      <c r="B29" s="633">
        <f>'Flex SP 2nd Liens Pricer'!A28</f>
        <v>11.5</v>
      </c>
      <c r="C29" s="275">
        <f>'Flex SP 2nd Liens Pricer'!H28</f>
        <v>103.125</v>
      </c>
      <c r="D29" s="634"/>
      <c r="E29" s="664"/>
      <c r="F29" s="665"/>
      <c r="G29" s="666"/>
      <c r="H29" s="666"/>
      <c r="I29" s="666"/>
      <c r="J29" s="666"/>
      <c r="K29" s="666"/>
      <c r="L29" s="667"/>
      <c r="N29" s="645" t="s">
        <v>302</v>
      </c>
      <c r="O29" s="646"/>
      <c r="P29" s="646"/>
      <c r="Q29" s="646"/>
      <c r="R29" s="647"/>
    </row>
    <row r="30" spans="2:18" ht="15" customHeight="1" x14ac:dyDescent="0.3">
      <c r="B30" s="633">
        <f>'Flex SP 2nd Liens Pricer'!A29</f>
        <v>11.625</v>
      </c>
      <c r="C30" s="275">
        <f>'Flex SP 2nd Liens Pricer'!H29</f>
        <v>103.375</v>
      </c>
      <c r="D30" s="634"/>
      <c r="E30" s="664"/>
      <c r="F30" s="665"/>
      <c r="G30" s="668"/>
      <c r="H30" s="666"/>
      <c r="I30" s="666"/>
      <c r="J30" s="666"/>
      <c r="K30" s="666"/>
      <c r="L30" s="667"/>
      <c r="N30" s="661" t="s">
        <v>303</v>
      </c>
      <c r="O30" s="662"/>
      <c r="P30" s="662"/>
      <c r="Q30" s="662"/>
      <c r="R30" s="663"/>
    </row>
    <row r="31" spans="2:18" x14ac:dyDescent="0.3">
      <c r="B31" s="633">
        <f>'Flex SP 2nd Liens Pricer'!A30</f>
        <v>11.75</v>
      </c>
      <c r="C31" s="275">
        <f>'Flex SP 2nd Liens Pricer'!H30</f>
        <v>103.625</v>
      </c>
      <c r="D31" s="634"/>
      <c r="E31" s="664"/>
      <c r="F31" s="665"/>
      <c r="G31" s="666"/>
      <c r="H31" s="666"/>
      <c r="I31" s="666"/>
      <c r="J31" s="666"/>
      <c r="K31" s="666"/>
      <c r="L31" s="667"/>
      <c r="N31" s="645" t="s">
        <v>304</v>
      </c>
      <c r="O31" s="646"/>
      <c r="P31" s="646"/>
      <c r="Q31" s="646"/>
      <c r="R31" s="647"/>
    </row>
    <row r="32" spans="2:18" ht="15" customHeight="1" x14ac:dyDescent="0.3">
      <c r="B32" s="633">
        <f>'Flex SP 2nd Liens Pricer'!A31</f>
        <v>11.875</v>
      </c>
      <c r="C32" s="275">
        <f>'Flex SP 2nd Liens Pricer'!H31</f>
        <v>103.875</v>
      </c>
      <c r="D32" s="634"/>
      <c r="E32" s="664"/>
      <c r="F32" s="665"/>
      <c r="G32" s="666"/>
      <c r="H32" s="666"/>
      <c r="I32" s="666"/>
      <c r="J32" s="666"/>
      <c r="K32" s="666"/>
      <c r="L32" s="667"/>
      <c r="N32" s="669" t="s">
        <v>305</v>
      </c>
      <c r="O32" s="670"/>
      <c r="P32" s="670"/>
      <c r="Q32" s="670"/>
      <c r="R32" s="671"/>
    </row>
    <row r="33" spans="2:18" x14ac:dyDescent="0.3">
      <c r="B33" s="633">
        <f>'Flex SP 2nd Liens Pricer'!A32</f>
        <v>12</v>
      </c>
      <c r="C33" s="275">
        <f>'Flex SP 2nd Liens Pricer'!H32</f>
        <v>104.125</v>
      </c>
      <c r="D33" s="634"/>
      <c r="E33" s="664"/>
      <c r="F33" s="665"/>
      <c r="G33" s="666"/>
      <c r="H33" s="666"/>
      <c r="I33" s="666"/>
      <c r="J33" s="666"/>
      <c r="K33" s="666"/>
      <c r="L33" s="667"/>
      <c r="N33" s="672" t="s">
        <v>306</v>
      </c>
      <c r="O33" s="324"/>
      <c r="P33" s="324"/>
      <c r="Q33" s="324"/>
      <c r="R33" s="325"/>
    </row>
    <row r="34" spans="2:18" x14ac:dyDescent="0.3">
      <c r="B34" s="633">
        <f>'Flex SP 2nd Liens Pricer'!A33</f>
        <v>12.125</v>
      </c>
      <c r="C34" s="275">
        <f>'Flex SP 2nd Liens Pricer'!H33</f>
        <v>104.375</v>
      </c>
      <c r="E34" s="664"/>
      <c r="F34" s="665"/>
      <c r="G34" s="666"/>
      <c r="H34" s="666"/>
      <c r="I34" s="666"/>
      <c r="J34" s="666"/>
      <c r="K34" s="666"/>
      <c r="L34" s="667"/>
      <c r="N34" s="672" t="s">
        <v>307</v>
      </c>
      <c r="O34" s="324"/>
      <c r="P34" s="324"/>
      <c r="Q34" s="324"/>
      <c r="R34" s="325"/>
    </row>
    <row r="35" spans="2:18" ht="15" customHeight="1" x14ac:dyDescent="0.3">
      <c r="B35" s="633">
        <f>'Flex SP 2nd Liens Pricer'!A34</f>
        <v>12.25</v>
      </c>
      <c r="C35" s="275">
        <f>'Flex SP 2nd Liens Pricer'!H34</f>
        <v>104.625</v>
      </c>
      <c r="E35" s="673"/>
      <c r="F35" s="674"/>
      <c r="G35" s="674"/>
      <c r="H35" s="674"/>
      <c r="I35" s="674"/>
      <c r="J35" s="674"/>
      <c r="K35" s="674"/>
      <c r="L35" s="675"/>
      <c r="N35" s="672" t="s">
        <v>308</v>
      </c>
      <c r="O35" s="324"/>
      <c r="P35" s="324"/>
      <c r="Q35" s="324"/>
      <c r="R35" s="325"/>
    </row>
    <row r="36" spans="2:18" ht="20.45" customHeight="1" x14ac:dyDescent="0.3">
      <c r="B36" s="633">
        <f>'Flex SP 2nd Liens Pricer'!A35</f>
        <v>12.375</v>
      </c>
      <c r="C36" s="275">
        <f>'Flex SP 2nd Liens Pricer'!H35</f>
        <v>104.875</v>
      </c>
      <c r="E36" s="673" t="s">
        <v>41</v>
      </c>
      <c r="F36" s="674"/>
      <c r="G36" s="674"/>
      <c r="H36" s="674"/>
      <c r="I36" s="674"/>
      <c r="J36" s="674"/>
      <c r="K36" s="674"/>
      <c r="L36" s="675"/>
      <c r="N36" s="672" t="s">
        <v>309</v>
      </c>
      <c r="O36" s="324"/>
      <c r="P36" s="324"/>
      <c r="Q36" s="324"/>
      <c r="R36" s="325"/>
    </row>
    <row r="37" spans="2:18" ht="15" customHeight="1" x14ac:dyDescent="0.3">
      <c r="B37" s="633">
        <f>'Flex SP 2nd Liens Pricer'!A36</f>
        <v>12.5</v>
      </c>
      <c r="C37" s="275">
        <f>'Flex SP 2nd Liens Pricer'!H36</f>
        <v>105.125</v>
      </c>
      <c r="E37" s="673" t="s">
        <v>43</v>
      </c>
      <c r="F37" s="674"/>
      <c r="G37" s="674"/>
      <c r="H37" s="674"/>
      <c r="I37" s="674"/>
      <c r="J37" s="674"/>
      <c r="K37" s="674"/>
      <c r="L37" s="675"/>
      <c r="N37" s="672" t="s">
        <v>310</v>
      </c>
      <c r="O37" s="324"/>
      <c r="P37" s="324"/>
      <c r="Q37" s="324"/>
      <c r="R37" s="325"/>
    </row>
    <row r="38" spans="2:18" x14ac:dyDescent="0.3">
      <c r="B38" s="633">
        <f>'Flex SP 2nd Liens Pricer'!A37</f>
        <v>12.625</v>
      </c>
      <c r="C38" s="275">
        <f>'Flex SP 2nd Liens Pricer'!H37</f>
        <v>105.375</v>
      </c>
      <c r="E38" s="673" t="s">
        <v>45</v>
      </c>
      <c r="F38" s="674"/>
      <c r="G38" s="674"/>
      <c r="H38" s="674"/>
      <c r="I38" s="674"/>
      <c r="J38" s="674"/>
      <c r="K38" s="674"/>
      <c r="L38" s="675"/>
      <c r="N38" s="676" t="s">
        <v>311</v>
      </c>
      <c r="O38" s="677"/>
      <c r="P38" s="677"/>
      <c r="Q38" s="677"/>
      <c r="R38" s="678"/>
    </row>
    <row r="39" spans="2:18" x14ac:dyDescent="0.3">
      <c r="B39" s="633">
        <f>'Flex SP 2nd Liens Pricer'!A38</f>
        <v>12.75</v>
      </c>
      <c r="C39" s="275">
        <f>'Flex SP 2nd Liens Pricer'!H38</f>
        <v>105.625</v>
      </c>
      <c r="E39" s="673" t="s">
        <v>312</v>
      </c>
      <c r="F39" s="674"/>
      <c r="G39" s="674"/>
      <c r="H39" s="674"/>
      <c r="I39" s="674"/>
      <c r="J39" s="674"/>
      <c r="K39" s="674"/>
      <c r="L39" s="675"/>
      <c r="N39" s="645" t="s">
        <v>73</v>
      </c>
      <c r="O39" s="646"/>
      <c r="P39" s="646"/>
      <c r="Q39" s="646"/>
      <c r="R39" s="647"/>
    </row>
    <row r="40" spans="2:18" x14ac:dyDescent="0.3">
      <c r="B40" s="633">
        <f>'Flex SP 2nd Liens Pricer'!A39</f>
        <v>12.875</v>
      </c>
      <c r="C40" s="275">
        <f>'Flex SP 2nd Liens Pricer'!H39</f>
        <v>105.875</v>
      </c>
      <c r="E40" s="673" t="s">
        <v>313</v>
      </c>
      <c r="F40" s="674"/>
      <c r="G40" s="674"/>
      <c r="H40" s="674"/>
      <c r="I40" s="674"/>
      <c r="J40" s="674"/>
      <c r="K40" s="674"/>
      <c r="L40" s="675"/>
      <c r="N40" s="669" t="s">
        <v>143</v>
      </c>
      <c r="O40" s="670"/>
      <c r="P40" s="670"/>
      <c r="Q40" s="670"/>
      <c r="R40" s="671"/>
    </row>
    <row r="41" spans="2:18" ht="19.5" thickBot="1" x14ac:dyDescent="0.35">
      <c r="B41" s="633">
        <f>'Flex SP 2nd Liens Pricer'!A40</f>
        <v>13</v>
      </c>
      <c r="C41" s="275">
        <f>'Flex SP 2nd Liens Pricer'!H40</f>
        <v>106.125</v>
      </c>
      <c r="E41" s="673" t="s">
        <v>52</v>
      </c>
      <c r="F41" s="674"/>
      <c r="G41" s="674"/>
      <c r="H41" s="674"/>
      <c r="I41" s="674"/>
      <c r="J41" s="674"/>
      <c r="K41" s="674"/>
      <c r="L41" s="675"/>
      <c r="N41" s="672" t="s">
        <v>79</v>
      </c>
      <c r="O41" s="324"/>
      <c r="P41" s="324"/>
      <c r="Q41" s="324"/>
      <c r="R41" s="325"/>
    </row>
    <row r="42" spans="2:18" ht="18.75" customHeight="1" x14ac:dyDescent="0.3">
      <c r="B42" s="633">
        <f>'Flex SP 2nd Liens Pricer'!A41</f>
        <v>13.125</v>
      </c>
      <c r="C42" s="679">
        <f>'Flex SP 2nd Liens Pricer'!H41</f>
        <v>106.375</v>
      </c>
      <c r="D42" s="680" t="s">
        <v>314</v>
      </c>
      <c r="E42" s="681"/>
      <c r="F42" s="681"/>
      <c r="G42" s="681"/>
      <c r="H42" s="681"/>
      <c r="I42" s="681"/>
      <c r="J42" s="681"/>
      <c r="K42" s="681"/>
      <c r="L42" s="681"/>
      <c r="M42" s="682"/>
      <c r="N42" s="683" t="s">
        <v>45</v>
      </c>
      <c r="O42" s="683"/>
      <c r="P42" s="683"/>
      <c r="Q42" s="683"/>
      <c r="R42" s="684"/>
    </row>
    <row r="43" spans="2:18" ht="20.45" customHeight="1" thickBot="1" x14ac:dyDescent="0.35">
      <c r="B43" s="633">
        <f>'Flex SP 2nd Liens Pricer'!A42</f>
        <v>13.25</v>
      </c>
      <c r="C43" s="679">
        <f>'Flex SP 2nd Liens Pricer'!H42</f>
        <v>106.625</v>
      </c>
      <c r="D43" s="685"/>
      <c r="E43" s="686"/>
      <c r="F43" s="686"/>
      <c r="G43" s="686"/>
      <c r="H43" s="686"/>
      <c r="I43" s="686"/>
      <c r="J43" s="686"/>
      <c r="K43" s="686"/>
      <c r="L43" s="686"/>
      <c r="M43" s="687"/>
      <c r="N43" s="688" t="s">
        <v>315</v>
      </c>
      <c r="O43" s="688"/>
      <c r="P43" s="688"/>
      <c r="Q43" s="688"/>
      <c r="R43" s="689"/>
    </row>
    <row r="44" spans="2:18" x14ac:dyDescent="0.3">
      <c r="B44" s="633">
        <f>'Flex SP 2nd Liens Pricer'!A43</f>
        <v>13.375</v>
      </c>
      <c r="C44" s="679">
        <f>'Flex SP 2nd Liens Pricer'!H43</f>
        <v>106.875</v>
      </c>
      <c r="D44" s="685"/>
      <c r="E44" s="686"/>
      <c r="F44" s="686"/>
      <c r="G44" s="686"/>
      <c r="H44" s="686"/>
      <c r="I44" s="686"/>
      <c r="J44" s="686"/>
      <c r="K44" s="686"/>
      <c r="L44" s="686"/>
      <c r="M44" s="687"/>
      <c r="N44" s="253"/>
      <c r="O44" s="690"/>
      <c r="P44" s="690"/>
      <c r="Q44" s="690"/>
      <c r="R44" s="691"/>
    </row>
    <row r="45" spans="2:18" x14ac:dyDescent="0.3">
      <c r="B45" s="633">
        <f>'Flex SP 2nd Liens Pricer'!A44</f>
        <v>13.5</v>
      </c>
      <c r="C45" s="679">
        <f>'Flex SP 2nd Liens Pricer'!H44</f>
        <v>107.125</v>
      </c>
      <c r="D45" s="685"/>
      <c r="E45" s="686"/>
      <c r="F45" s="686"/>
      <c r="G45" s="686"/>
      <c r="H45" s="686"/>
      <c r="I45" s="686"/>
      <c r="J45" s="686"/>
      <c r="K45" s="686"/>
      <c r="L45" s="686"/>
      <c r="M45" s="687"/>
      <c r="N45" s="253"/>
      <c r="O45" s="692"/>
      <c r="P45" s="690"/>
      <c r="Q45" s="690"/>
      <c r="R45" s="691"/>
    </row>
    <row r="46" spans="2:18" x14ac:dyDescent="0.3">
      <c r="B46" s="633">
        <f>'Flex SP 2nd Liens Pricer'!A45</f>
        <v>13.625</v>
      </c>
      <c r="C46" s="679">
        <f>'Flex SP 2nd Liens Pricer'!H45</f>
        <v>107.375</v>
      </c>
      <c r="D46" s="685"/>
      <c r="E46" s="686"/>
      <c r="F46" s="686"/>
      <c r="G46" s="686"/>
      <c r="H46" s="686"/>
      <c r="I46" s="686"/>
      <c r="J46" s="686"/>
      <c r="K46" s="686"/>
      <c r="L46" s="686"/>
      <c r="M46" s="687"/>
      <c r="N46" s="690"/>
      <c r="O46" s="690"/>
      <c r="P46" s="690"/>
      <c r="Q46" s="690"/>
      <c r="R46" s="691"/>
    </row>
    <row r="47" spans="2:18" x14ac:dyDescent="0.3">
      <c r="B47" s="633">
        <f>'Flex SP 2nd Liens Pricer'!A46</f>
        <v>13.75</v>
      </c>
      <c r="C47" s="679">
        <f>'Flex SP 2nd Liens Pricer'!H46</f>
        <v>107.625</v>
      </c>
      <c r="D47" s="685"/>
      <c r="E47" s="686"/>
      <c r="F47" s="686"/>
      <c r="G47" s="686"/>
      <c r="H47" s="686"/>
      <c r="I47" s="686"/>
      <c r="J47" s="686"/>
      <c r="K47" s="686"/>
      <c r="L47" s="686"/>
      <c r="M47" s="687"/>
      <c r="N47" s="690"/>
      <c r="O47" s="690"/>
      <c r="P47" s="690"/>
      <c r="Q47" s="690"/>
      <c r="R47" s="691"/>
    </row>
    <row r="48" spans="2:18" x14ac:dyDescent="0.3">
      <c r="B48" s="633">
        <f>'Flex SP 2nd Liens Pricer'!A47</f>
        <v>13.875</v>
      </c>
      <c r="C48" s="679">
        <f>'Flex SP 2nd Liens Pricer'!H47</f>
        <v>107.875</v>
      </c>
      <c r="D48" s="685"/>
      <c r="E48" s="686"/>
      <c r="F48" s="686"/>
      <c r="G48" s="686"/>
      <c r="H48" s="686"/>
      <c r="I48" s="686"/>
      <c r="J48" s="686"/>
      <c r="K48" s="686"/>
      <c r="L48" s="686"/>
      <c r="M48" s="687"/>
      <c r="N48" s="690"/>
      <c r="O48" s="690"/>
      <c r="P48" s="690"/>
      <c r="Q48" s="690"/>
      <c r="R48" s="691"/>
    </row>
    <row r="49" spans="2:18" x14ac:dyDescent="0.3">
      <c r="B49" s="633">
        <f>'Flex SP 2nd Liens Pricer'!A48</f>
        <v>14</v>
      </c>
      <c r="C49" s="679">
        <f>'Flex SP 2nd Liens Pricer'!H48</f>
        <v>108.125</v>
      </c>
      <c r="D49" s="685"/>
      <c r="E49" s="686"/>
      <c r="F49" s="686"/>
      <c r="G49" s="686"/>
      <c r="H49" s="686"/>
      <c r="I49" s="686"/>
      <c r="J49" s="686"/>
      <c r="K49" s="686"/>
      <c r="L49" s="686"/>
      <c r="M49" s="687"/>
      <c r="N49" s="690"/>
      <c r="O49" s="690"/>
      <c r="P49" s="690"/>
      <c r="Q49" s="690"/>
      <c r="R49" s="691"/>
    </row>
    <row r="50" spans="2:18" x14ac:dyDescent="0.3">
      <c r="B50" s="633">
        <f>'Flex SP 2nd Liens Pricer'!A49</f>
        <v>14.125</v>
      </c>
      <c r="C50" s="679">
        <f>'Flex SP 2nd Liens Pricer'!H49</f>
        <v>108.375</v>
      </c>
      <c r="D50" s="685"/>
      <c r="E50" s="686"/>
      <c r="F50" s="686"/>
      <c r="G50" s="686"/>
      <c r="H50" s="686"/>
      <c r="I50" s="686"/>
      <c r="J50" s="686"/>
      <c r="K50" s="686"/>
      <c r="L50" s="686"/>
      <c r="M50" s="687"/>
      <c r="N50" s="690"/>
      <c r="O50" s="690"/>
      <c r="P50" s="690"/>
      <c r="Q50" s="690"/>
      <c r="R50" s="691"/>
    </row>
    <row r="51" spans="2:18" x14ac:dyDescent="0.3">
      <c r="B51" s="633">
        <f>'Flex SP 2nd Liens Pricer'!A50</f>
        <v>14.25</v>
      </c>
      <c r="C51" s="679">
        <f>'Flex SP 2nd Liens Pricer'!H50</f>
        <v>108.625</v>
      </c>
      <c r="D51" s="685"/>
      <c r="E51" s="686"/>
      <c r="F51" s="686"/>
      <c r="G51" s="686"/>
      <c r="H51" s="686"/>
      <c r="I51" s="686"/>
      <c r="J51" s="686"/>
      <c r="K51" s="686"/>
      <c r="L51" s="686"/>
      <c r="M51" s="687"/>
      <c r="N51" s="690"/>
      <c r="O51" s="690"/>
      <c r="P51" s="690"/>
      <c r="Q51" s="690"/>
      <c r="R51" s="691"/>
    </row>
    <row r="52" spans="2:18" x14ac:dyDescent="0.3">
      <c r="B52" s="693" t="s">
        <v>316</v>
      </c>
      <c r="C52" s="694">
        <v>98</v>
      </c>
      <c r="D52" s="685"/>
      <c r="E52" s="686"/>
      <c r="F52" s="686"/>
      <c r="G52" s="686"/>
      <c r="H52" s="686"/>
      <c r="I52" s="686"/>
      <c r="J52" s="686"/>
      <c r="K52" s="686"/>
      <c r="L52" s="686"/>
      <c r="M52" s="687"/>
      <c r="N52" s="690"/>
      <c r="O52" s="690"/>
      <c r="P52" s="690"/>
      <c r="Q52" s="690"/>
      <c r="R52" s="691"/>
    </row>
    <row r="53" spans="2:18" ht="19.5" thickBot="1" x14ac:dyDescent="0.35">
      <c r="B53" s="695" t="s">
        <v>251</v>
      </c>
      <c r="C53" s="696">
        <v>101</v>
      </c>
      <c r="D53" s="697"/>
      <c r="E53" s="698"/>
      <c r="F53" s="698"/>
      <c r="G53" s="698"/>
      <c r="H53" s="698"/>
      <c r="I53" s="698"/>
      <c r="J53" s="698"/>
      <c r="K53" s="698"/>
      <c r="L53" s="698"/>
      <c r="M53" s="699"/>
      <c r="N53" s="700"/>
      <c r="O53" s="700"/>
      <c r="P53" s="700"/>
      <c r="Q53" s="700"/>
      <c r="R53" s="701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1CDD-5653-4CCC-94B7-71604BFFB36E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2"/>
    <col min="12" max="12" width="9.7109375" bestFit="1" customWidth="1"/>
  </cols>
  <sheetData>
    <row r="1" spans="1:18" x14ac:dyDescent="0.25">
      <c r="A1" s="204"/>
      <c r="B1" t="s">
        <v>87</v>
      </c>
      <c r="C1"/>
      <c r="D1"/>
      <c r="L1" s="205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9"/>
      <c r="K4" s="207" t="s">
        <v>92</v>
      </c>
      <c r="L4" s="209"/>
      <c r="O4" s="211"/>
      <c r="P4" s="211"/>
      <c r="Q4" s="211"/>
      <c r="R4" s="211"/>
    </row>
    <row r="5" spans="1:18" ht="18" thickBot="1" x14ac:dyDescent="0.3">
      <c r="A5" s="413" t="s">
        <v>4</v>
      </c>
      <c r="B5" s="212" t="s">
        <v>281</v>
      </c>
      <c r="C5" s="214" t="s">
        <v>18</v>
      </c>
      <c r="D5"/>
      <c r="E5" s="212" t="s">
        <v>281</v>
      </c>
      <c r="F5" s="214" t="s">
        <v>18</v>
      </c>
      <c r="H5" s="212" t="s">
        <v>281</v>
      </c>
      <c r="I5" s="214" t="s">
        <v>18</v>
      </c>
      <c r="K5" s="212" t="s">
        <v>281</v>
      </c>
      <c r="L5" s="214" t="s">
        <v>18</v>
      </c>
      <c r="O5" s="218"/>
      <c r="P5" s="218"/>
      <c r="Q5" s="218"/>
      <c r="R5" s="218"/>
    </row>
    <row r="6" spans="1:18" ht="15.75" x14ac:dyDescent="0.25">
      <c r="A6" s="414">
        <v>8.75</v>
      </c>
      <c r="B6" s="220">
        <v>97.125</v>
      </c>
      <c r="C6" s="222"/>
      <c r="D6"/>
      <c r="E6" s="223"/>
      <c r="F6" s="616"/>
      <c r="H6" s="224">
        <f t="shared" ref="H6:H50" si="0">E6+B6</f>
        <v>97.125</v>
      </c>
      <c r="I6" s="226"/>
      <c r="K6" s="227"/>
      <c r="L6" s="416"/>
    </row>
    <row r="7" spans="1:18" ht="15.75" x14ac:dyDescent="0.25">
      <c r="A7" s="414">
        <v>8.875</v>
      </c>
      <c r="B7" s="220">
        <v>97.5</v>
      </c>
      <c r="C7" s="222"/>
      <c r="D7"/>
      <c r="E7" s="223"/>
      <c r="F7" s="616"/>
      <c r="H7" s="224">
        <f t="shared" si="0"/>
        <v>97.5</v>
      </c>
      <c r="I7" s="226"/>
      <c r="K7" s="224">
        <f>H7-H6</f>
        <v>0.375</v>
      </c>
      <c r="L7" s="226"/>
    </row>
    <row r="8" spans="1:18" ht="15.75" x14ac:dyDescent="0.25">
      <c r="A8" s="414">
        <v>9</v>
      </c>
      <c r="B8" s="220">
        <v>97.875</v>
      </c>
      <c r="C8" s="222"/>
      <c r="D8"/>
      <c r="E8" s="223"/>
      <c r="F8" s="616"/>
      <c r="H8" s="224">
        <f t="shared" si="0"/>
        <v>97.875</v>
      </c>
      <c r="I8" s="226"/>
      <c r="K8" s="224">
        <f t="shared" ref="K8:K50" si="1">H8-H7</f>
        <v>0.375</v>
      </c>
      <c r="L8" s="226"/>
    </row>
    <row r="9" spans="1:18" ht="15.75" x14ac:dyDescent="0.25">
      <c r="A9" s="414">
        <v>9.125</v>
      </c>
      <c r="B9" s="220">
        <v>98.25</v>
      </c>
      <c r="C9" s="222"/>
      <c r="D9"/>
      <c r="E9" s="223"/>
      <c r="F9" s="616"/>
      <c r="H9" s="224">
        <f t="shared" si="0"/>
        <v>98.25</v>
      </c>
      <c r="I9" s="226"/>
      <c r="K9" s="224">
        <f t="shared" si="1"/>
        <v>0.375</v>
      </c>
      <c r="L9" s="226"/>
    </row>
    <row r="10" spans="1:18" ht="15.75" x14ac:dyDescent="0.25">
      <c r="A10" s="414">
        <v>9.25</v>
      </c>
      <c r="B10" s="220">
        <v>98.625</v>
      </c>
      <c r="C10" s="222"/>
      <c r="D10"/>
      <c r="E10" s="223"/>
      <c r="F10" s="616"/>
      <c r="H10" s="224">
        <f t="shared" si="0"/>
        <v>98.625</v>
      </c>
      <c r="I10" s="226"/>
      <c r="K10" s="224">
        <f t="shared" si="1"/>
        <v>0.375</v>
      </c>
      <c r="L10" s="226"/>
    </row>
    <row r="11" spans="1:18" ht="15.75" x14ac:dyDescent="0.25">
      <c r="A11" s="414">
        <v>9.375</v>
      </c>
      <c r="B11" s="220">
        <v>98.875</v>
      </c>
      <c r="C11" s="222"/>
      <c r="D11"/>
      <c r="E11" s="223"/>
      <c r="F11" s="616"/>
      <c r="H11" s="224">
        <f t="shared" si="0"/>
        <v>98.875</v>
      </c>
      <c r="I11" s="226"/>
      <c r="K11" s="224">
        <f t="shared" si="1"/>
        <v>0.25</v>
      </c>
      <c r="L11" s="226"/>
    </row>
    <row r="12" spans="1:18" ht="15.75" x14ac:dyDescent="0.25">
      <c r="A12" s="414">
        <v>9.5</v>
      </c>
      <c r="B12" s="220">
        <v>99.125</v>
      </c>
      <c r="C12" s="222"/>
      <c r="D12"/>
      <c r="E12" s="223"/>
      <c r="F12" s="616"/>
      <c r="H12" s="224">
        <f t="shared" si="0"/>
        <v>99.125</v>
      </c>
      <c r="I12" s="226"/>
      <c r="K12" s="224">
        <f t="shared" si="1"/>
        <v>0.25</v>
      </c>
      <c r="L12" s="226"/>
    </row>
    <row r="13" spans="1:18" ht="15.75" x14ac:dyDescent="0.25">
      <c r="A13" s="414">
        <v>9.625</v>
      </c>
      <c r="B13" s="220">
        <v>99.375</v>
      </c>
      <c r="C13" s="222"/>
      <c r="D13"/>
      <c r="E13" s="223"/>
      <c r="F13" s="616"/>
      <c r="H13" s="224">
        <f t="shared" si="0"/>
        <v>99.375</v>
      </c>
      <c r="I13" s="226"/>
      <c r="K13" s="224">
        <f t="shared" si="1"/>
        <v>0.25</v>
      </c>
      <c r="L13" s="226"/>
    </row>
    <row r="14" spans="1:18" ht="15.75" x14ac:dyDescent="0.25">
      <c r="A14" s="414">
        <v>9.75</v>
      </c>
      <c r="B14" s="220">
        <v>99.625</v>
      </c>
      <c r="C14" s="222"/>
      <c r="D14"/>
      <c r="E14" s="223"/>
      <c r="F14" s="616"/>
      <c r="H14" s="224">
        <f t="shared" si="0"/>
        <v>99.625</v>
      </c>
      <c r="I14" s="226"/>
      <c r="K14" s="224">
        <f t="shared" si="1"/>
        <v>0.25</v>
      </c>
      <c r="L14" s="226"/>
    </row>
    <row r="15" spans="1:18" ht="15.75" x14ac:dyDescent="0.25">
      <c r="A15" s="414">
        <v>9.875</v>
      </c>
      <c r="B15" s="220">
        <v>99.875</v>
      </c>
      <c r="C15" s="222"/>
      <c r="D15"/>
      <c r="E15" s="223"/>
      <c r="F15" s="616"/>
      <c r="H15" s="224">
        <f t="shared" si="0"/>
        <v>99.875</v>
      </c>
      <c r="I15" s="226"/>
      <c r="K15" s="224">
        <f t="shared" si="1"/>
        <v>0.25</v>
      </c>
      <c r="L15" s="226"/>
    </row>
    <row r="16" spans="1:18" ht="15.75" x14ac:dyDescent="0.25">
      <c r="A16" s="414">
        <v>10</v>
      </c>
      <c r="B16" s="220">
        <v>100.125</v>
      </c>
      <c r="C16" s="222"/>
      <c r="D16"/>
      <c r="E16" s="223"/>
      <c r="F16" s="616"/>
      <c r="H16" s="224">
        <f t="shared" si="0"/>
        <v>100.125</v>
      </c>
      <c r="I16" s="226"/>
      <c r="K16" s="224">
        <f t="shared" si="1"/>
        <v>0.25</v>
      </c>
      <c r="L16" s="226"/>
    </row>
    <row r="17" spans="1:12" ht="15.75" x14ac:dyDescent="0.25">
      <c r="A17" s="414">
        <v>10.125</v>
      </c>
      <c r="B17" s="220">
        <v>100.375</v>
      </c>
      <c r="C17" s="222"/>
      <c r="D17"/>
      <c r="E17" s="223"/>
      <c r="F17" s="616"/>
      <c r="H17" s="224">
        <f t="shared" si="0"/>
        <v>100.375</v>
      </c>
      <c r="I17" s="226"/>
      <c r="K17" s="224">
        <f t="shared" si="1"/>
        <v>0.25</v>
      </c>
      <c r="L17" s="226"/>
    </row>
    <row r="18" spans="1:12" ht="15.75" x14ac:dyDescent="0.25">
      <c r="A18" s="414">
        <v>10.25</v>
      </c>
      <c r="B18" s="220">
        <v>100.625</v>
      </c>
      <c r="C18" s="222"/>
      <c r="D18"/>
      <c r="E18" s="223"/>
      <c r="F18" s="616"/>
      <c r="H18" s="224">
        <f t="shared" si="0"/>
        <v>100.625</v>
      </c>
      <c r="I18" s="226"/>
      <c r="K18" s="224">
        <f t="shared" si="1"/>
        <v>0.25</v>
      </c>
      <c r="L18" s="226"/>
    </row>
    <row r="19" spans="1:12" ht="15.75" x14ac:dyDescent="0.25">
      <c r="A19" s="414">
        <v>10.375</v>
      </c>
      <c r="B19" s="220">
        <v>100.875</v>
      </c>
      <c r="C19" s="222"/>
      <c r="D19"/>
      <c r="E19" s="223"/>
      <c r="F19" s="616"/>
      <c r="H19" s="224">
        <f t="shared" si="0"/>
        <v>100.875</v>
      </c>
      <c r="I19" s="226"/>
      <c r="K19" s="224">
        <f t="shared" si="1"/>
        <v>0.25</v>
      </c>
      <c r="L19" s="226"/>
    </row>
    <row r="20" spans="1:12" ht="15.75" x14ac:dyDescent="0.25">
      <c r="A20" s="414">
        <v>10.5</v>
      </c>
      <c r="B20" s="220">
        <v>101.125</v>
      </c>
      <c r="C20" s="222"/>
      <c r="D20"/>
      <c r="E20" s="223"/>
      <c r="F20" s="616"/>
      <c r="H20" s="224">
        <f t="shared" si="0"/>
        <v>101.125</v>
      </c>
      <c r="I20" s="226"/>
      <c r="K20" s="224">
        <f t="shared" si="1"/>
        <v>0.25</v>
      </c>
      <c r="L20" s="226"/>
    </row>
    <row r="21" spans="1:12" ht="15.75" x14ac:dyDescent="0.25">
      <c r="A21" s="414">
        <v>10.625</v>
      </c>
      <c r="B21" s="220">
        <v>101.375</v>
      </c>
      <c r="C21" s="222"/>
      <c r="D21"/>
      <c r="E21" s="223"/>
      <c r="F21" s="616"/>
      <c r="H21" s="224">
        <f t="shared" si="0"/>
        <v>101.375</v>
      </c>
      <c r="I21" s="226"/>
      <c r="K21" s="224">
        <f t="shared" si="1"/>
        <v>0.25</v>
      </c>
      <c r="L21" s="226"/>
    </row>
    <row r="22" spans="1:12" ht="15.75" x14ac:dyDescent="0.25">
      <c r="A22" s="414">
        <v>10.75</v>
      </c>
      <c r="B22" s="220">
        <v>101.625</v>
      </c>
      <c r="C22" s="222"/>
      <c r="D22"/>
      <c r="E22" s="223"/>
      <c r="F22" s="616"/>
      <c r="H22" s="224">
        <f t="shared" si="0"/>
        <v>101.625</v>
      </c>
      <c r="I22" s="226"/>
      <c r="K22" s="224">
        <f t="shared" si="1"/>
        <v>0.25</v>
      </c>
      <c r="L22" s="226"/>
    </row>
    <row r="23" spans="1:12" ht="15.75" x14ac:dyDescent="0.25">
      <c r="A23" s="414">
        <v>10.875</v>
      </c>
      <c r="B23" s="220">
        <v>101.875</v>
      </c>
      <c r="C23" s="222"/>
      <c r="D23"/>
      <c r="E23" s="223"/>
      <c r="F23" s="616"/>
      <c r="H23" s="224">
        <f t="shared" si="0"/>
        <v>101.875</v>
      </c>
      <c r="I23" s="226"/>
      <c r="K23" s="224">
        <f t="shared" si="1"/>
        <v>0.25</v>
      </c>
      <c r="L23" s="226"/>
    </row>
    <row r="24" spans="1:12" ht="15.75" x14ac:dyDescent="0.25">
      <c r="A24" s="414">
        <v>11</v>
      </c>
      <c r="B24" s="220">
        <v>102.125</v>
      </c>
      <c r="C24" s="222"/>
      <c r="D24"/>
      <c r="E24" s="223"/>
      <c r="F24" s="616"/>
      <c r="H24" s="224">
        <f t="shared" si="0"/>
        <v>102.125</v>
      </c>
      <c r="I24" s="226"/>
      <c r="K24" s="224">
        <f t="shared" si="1"/>
        <v>0.25</v>
      </c>
      <c r="L24" s="226"/>
    </row>
    <row r="25" spans="1:12" ht="15.75" x14ac:dyDescent="0.25">
      <c r="A25" s="414">
        <v>11.125</v>
      </c>
      <c r="B25" s="220">
        <v>102.375</v>
      </c>
      <c r="C25" s="222"/>
      <c r="D25"/>
      <c r="E25" s="223"/>
      <c r="F25" s="616"/>
      <c r="H25" s="224">
        <f t="shared" si="0"/>
        <v>102.375</v>
      </c>
      <c r="I25" s="226"/>
      <c r="K25" s="224">
        <f t="shared" si="1"/>
        <v>0.25</v>
      </c>
      <c r="L25" s="226"/>
    </row>
    <row r="26" spans="1:12" ht="15.75" x14ac:dyDescent="0.25">
      <c r="A26" s="414">
        <v>11.25</v>
      </c>
      <c r="B26" s="220">
        <v>102.625</v>
      </c>
      <c r="C26" s="222"/>
      <c r="D26"/>
      <c r="E26" s="223"/>
      <c r="F26" s="616"/>
      <c r="H26" s="224">
        <f t="shared" si="0"/>
        <v>102.625</v>
      </c>
      <c r="I26" s="226"/>
      <c r="K26" s="224">
        <f t="shared" si="1"/>
        <v>0.25</v>
      </c>
      <c r="L26" s="226"/>
    </row>
    <row r="27" spans="1:12" ht="15.75" x14ac:dyDescent="0.25">
      <c r="A27" s="414">
        <v>11.375</v>
      </c>
      <c r="B27" s="220">
        <v>102.875</v>
      </c>
      <c r="C27" s="222"/>
      <c r="D27"/>
      <c r="E27" s="223"/>
      <c r="F27" s="616"/>
      <c r="H27" s="224">
        <f t="shared" si="0"/>
        <v>102.875</v>
      </c>
      <c r="I27" s="226"/>
      <c r="K27" s="224">
        <f t="shared" si="1"/>
        <v>0.25</v>
      </c>
      <c r="L27" s="226"/>
    </row>
    <row r="28" spans="1:12" ht="15.75" x14ac:dyDescent="0.25">
      <c r="A28" s="414">
        <v>11.5</v>
      </c>
      <c r="B28" s="220">
        <v>103.125</v>
      </c>
      <c r="C28" s="222"/>
      <c r="D28"/>
      <c r="E28" s="223"/>
      <c r="F28" s="616"/>
      <c r="H28" s="224">
        <f t="shared" si="0"/>
        <v>103.125</v>
      </c>
      <c r="I28" s="226"/>
      <c r="K28" s="224">
        <f t="shared" si="1"/>
        <v>0.25</v>
      </c>
      <c r="L28" s="226"/>
    </row>
    <row r="29" spans="1:12" ht="15.75" x14ac:dyDescent="0.25">
      <c r="A29" s="414">
        <v>11.625</v>
      </c>
      <c r="B29" s="220">
        <v>103.375</v>
      </c>
      <c r="C29" s="222"/>
      <c r="D29"/>
      <c r="E29" s="223"/>
      <c r="F29" s="616"/>
      <c r="H29" s="224">
        <f t="shared" si="0"/>
        <v>103.375</v>
      </c>
      <c r="I29" s="226"/>
      <c r="K29" s="224">
        <f t="shared" si="1"/>
        <v>0.25</v>
      </c>
      <c r="L29" s="226"/>
    </row>
    <row r="30" spans="1:12" ht="15.75" x14ac:dyDescent="0.25">
      <c r="A30" s="414">
        <v>11.75</v>
      </c>
      <c r="B30" s="220">
        <v>103.625</v>
      </c>
      <c r="C30" s="222"/>
      <c r="D30"/>
      <c r="E30" s="223"/>
      <c r="F30" s="616"/>
      <c r="H30" s="224">
        <f t="shared" si="0"/>
        <v>103.625</v>
      </c>
      <c r="I30" s="226"/>
      <c r="K30" s="224">
        <f t="shared" si="1"/>
        <v>0.25</v>
      </c>
      <c r="L30" s="226"/>
    </row>
    <row r="31" spans="1:12" ht="15.75" x14ac:dyDescent="0.25">
      <c r="A31" s="414">
        <v>11.875</v>
      </c>
      <c r="B31" s="220">
        <v>103.875</v>
      </c>
      <c r="C31" s="222"/>
      <c r="D31"/>
      <c r="E31" s="223"/>
      <c r="F31" s="616"/>
      <c r="H31" s="224">
        <f t="shared" si="0"/>
        <v>103.875</v>
      </c>
      <c r="I31" s="226"/>
      <c r="K31" s="224">
        <f t="shared" si="1"/>
        <v>0.25</v>
      </c>
      <c r="L31" s="226"/>
    </row>
    <row r="32" spans="1:12" ht="15.75" x14ac:dyDescent="0.25">
      <c r="A32" s="414">
        <v>12</v>
      </c>
      <c r="B32" s="220">
        <v>104.125</v>
      </c>
      <c r="C32" s="222"/>
      <c r="D32"/>
      <c r="E32" s="223"/>
      <c r="F32" s="616"/>
      <c r="H32" s="224">
        <f t="shared" si="0"/>
        <v>104.125</v>
      </c>
      <c r="I32" s="226"/>
      <c r="K32" s="224">
        <f t="shared" si="1"/>
        <v>0.25</v>
      </c>
      <c r="L32" s="226"/>
    </row>
    <row r="33" spans="1:12" ht="15.75" x14ac:dyDescent="0.25">
      <c r="A33" s="414">
        <v>12.125</v>
      </c>
      <c r="B33" s="220">
        <v>104.375</v>
      </c>
      <c r="C33" s="222"/>
      <c r="D33"/>
      <c r="E33" s="223"/>
      <c r="F33" s="616"/>
      <c r="H33" s="224">
        <f t="shared" si="0"/>
        <v>104.375</v>
      </c>
      <c r="I33" s="226"/>
      <c r="K33" s="224">
        <f t="shared" si="1"/>
        <v>0.25</v>
      </c>
      <c r="L33" s="226"/>
    </row>
    <row r="34" spans="1:12" ht="15.75" x14ac:dyDescent="0.25">
      <c r="A34" s="414">
        <v>12.25</v>
      </c>
      <c r="B34" s="220">
        <v>104.625</v>
      </c>
      <c r="C34" s="222"/>
      <c r="D34"/>
      <c r="E34" s="223"/>
      <c r="F34" s="616"/>
      <c r="H34" s="224">
        <f t="shared" si="0"/>
        <v>104.625</v>
      </c>
      <c r="I34" s="226"/>
      <c r="K34" s="224">
        <f t="shared" si="1"/>
        <v>0.25</v>
      </c>
      <c r="L34" s="226"/>
    </row>
    <row r="35" spans="1:12" ht="15.75" x14ac:dyDescent="0.25">
      <c r="A35" s="414">
        <v>12.375</v>
      </c>
      <c r="B35" s="220">
        <v>104.875</v>
      </c>
      <c r="C35" s="222"/>
      <c r="D35"/>
      <c r="E35" s="223"/>
      <c r="F35" s="616"/>
      <c r="H35" s="224">
        <f t="shared" si="0"/>
        <v>104.875</v>
      </c>
      <c r="I35" s="226"/>
      <c r="K35" s="224">
        <f t="shared" si="1"/>
        <v>0.25</v>
      </c>
      <c r="L35" s="226"/>
    </row>
    <row r="36" spans="1:12" ht="15.75" x14ac:dyDescent="0.25">
      <c r="A36" s="414">
        <v>12.5</v>
      </c>
      <c r="B36" s="220">
        <v>105.125</v>
      </c>
      <c r="C36" s="222"/>
      <c r="D36"/>
      <c r="E36" s="223"/>
      <c r="F36" s="616"/>
      <c r="H36" s="224">
        <f t="shared" si="0"/>
        <v>105.125</v>
      </c>
      <c r="I36" s="226"/>
      <c r="K36" s="224">
        <f t="shared" si="1"/>
        <v>0.25</v>
      </c>
      <c r="L36" s="226"/>
    </row>
    <row r="37" spans="1:12" ht="15.75" x14ac:dyDescent="0.25">
      <c r="A37" s="414">
        <v>12.625</v>
      </c>
      <c r="B37" s="220">
        <v>105.375</v>
      </c>
      <c r="C37" s="222"/>
      <c r="D37"/>
      <c r="E37" s="223"/>
      <c r="F37" s="616"/>
      <c r="H37" s="224">
        <f t="shared" si="0"/>
        <v>105.375</v>
      </c>
      <c r="I37" s="226"/>
      <c r="K37" s="224">
        <f t="shared" si="1"/>
        <v>0.25</v>
      </c>
      <c r="L37" s="226"/>
    </row>
    <row r="38" spans="1:12" ht="15.75" x14ac:dyDescent="0.25">
      <c r="A38" s="414">
        <v>12.75</v>
      </c>
      <c r="B38" s="220">
        <v>105.625</v>
      </c>
      <c r="C38" s="222"/>
      <c r="D38"/>
      <c r="E38" s="223"/>
      <c r="F38" s="616"/>
      <c r="H38" s="224">
        <f t="shared" si="0"/>
        <v>105.625</v>
      </c>
      <c r="I38" s="226"/>
      <c r="K38" s="224">
        <f t="shared" si="1"/>
        <v>0.25</v>
      </c>
      <c r="L38" s="226"/>
    </row>
    <row r="39" spans="1:12" ht="15.75" x14ac:dyDescent="0.25">
      <c r="A39" s="414">
        <v>12.875</v>
      </c>
      <c r="B39" s="220">
        <v>105.875</v>
      </c>
      <c r="C39" s="222"/>
      <c r="D39"/>
      <c r="E39" s="223"/>
      <c r="F39" s="616"/>
      <c r="H39" s="224">
        <f t="shared" si="0"/>
        <v>105.875</v>
      </c>
      <c r="I39" s="226"/>
      <c r="K39" s="224">
        <f t="shared" si="1"/>
        <v>0.25</v>
      </c>
      <c r="L39" s="226"/>
    </row>
    <row r="40" spans="1:12" ht="15.75" x14ac:dyDescent="0.25">
      <c r="A40" s="414">
        <v>13</v>
      </c>
      <c r="B40" s="220">
        <v>106.125</v>
      </c>
      <c r="C40" s="222"/>
      <c r="D40"/>
      <c r="E40" s="223"/>
      <c r="F40" s="616"/>
      <c r="H40" s="224">
        <f t="shared" si="0"/>
        <v>106.125</v>
      </c>
      <c r="I40" s="226"/>
      <c r="K40" s="224">
        <f t="shared" si="1"/>
        <v>0.25</v>
      </c>
      <c r="L40" s="226"/>
    </row>
    <row r="41" spans="1:12" ht="15.75" x14ac:dyDescent="0.25">
      <c r="A41" s="414">
        <v>13.125</v>
      </c>
      <c r="B41" s="220">
        <v>106.375</v>
      </c>
      <c r="C41" s="222"/>
      <c r="D41"/>
      <c r="E41" s="223"/>
      <c r="F41" s="616"/>
      <c r="H41" s="224">
        <f t="shared" si="0"/>
        <v>106.375</v>
      </c>
      <c r="I41" s="226"/>
      <c r="K41" s="224">
        <f t="shared" si="1"/>
        <v>0.25</v>
      </c>
      <c r="L41" s="226"/>
    </row>
    <row r="42" spans="1:12" ht="15.75" x14ac:dyDescent="0.25">
      <c r="A42" s="414">
        <v>13.25</v>
      </c>
      <c r="B42" s="220">
        <v>106.625</v>
      </c>
      <c r="C42" s="222"/>
      <c r="D42"/>
      <c r="E42" s="223"/>
      <c r="F42" s="616"/>
      <c r="H42" s="224">
        <f t="shared" si="0"/>
        <v>106.625</v>
      </c>
      <c r="I42" s="226"/>
      <c r="K42" s="224">
        <f t="shared" si="1"/>
        <v>0.25</v>
      </c>
      <c r="L42" s="226"/>
    </row>
    <row r="43" spans="1:12" ht="15.75" x14ac:dyDescent="0.25">
      <c r="A43" s="414">
        <v>13.375</v>
      </c>
      <c r="B43" s="220">
        <v>106.875</v>
      </c>
      <c r="C43" s="222"/>
      <c r="D43"/>
      <c r="E43" s="223"/>
      <c r="F43" s="616"/>
      <c r="H43" s="224">
        <f t="shared" si="0"/>
        <v>106.875</v>
      </c>
      <c r="I43" s="226"/>
      <c r="K43" s="224">
        <f t="shared" si="1"/>
        <v>0.25</v>
      </c>
      <c r="L43" s="226"/>
    </row>
    <row r="44" spans="1:12" ht="15.75" x14ac:dyDescent="0.25">
      <c r="A44" s="414">
        <v>13.5</v>
      </c>
      <c r="B44" s="220">
        <v>107.125</v>
      </c>
      <c r="C44" s="222"/>
      <c r="D44"/>
      <c r="E44" s="223"/>
      <c r="F44" s="616"/>
      <c r="H44" s="224">
        <f t="shared" si="0"/>
        <v>107.125</v>
      </c>
      <c r="I44" s="226"/>
      <c r="K44" s="224">
        <f t="shared" si="1"/>
        <v>0.25</v>
      </c>
      <c r="L44" s="226"/>
    </row>
    <row r="45" spans="1:12" ht="15.75" x14ac:dyDescent="0.25">
      <c r="A45" s="414">
        <v>13.625</v>
      </c>
      <c r="B45" s="220">
        <v>107.375</v>
      </c>
      <c r="C45" s="222"/>
      <c r="D45"/>
      <c r="E45" s="223"/>
      <c r="F45" s="616"/>
      <c r="H45" s="224">
        <f t="shared" si="0"/>
        <v>107.375</v>
      </c>
      <c r="I45" s="226"/>
      <c r="K45" s="224">
        <f t="shared" si="1"/>
        <v>0.25</v>
      </c>
      <c r="L45" s="226"/>
    </row>
    <row r="46" spans="1:12" ht="15.75" x14ac:dyDescent="0.25">
      <c r="A46" s="414">
        <v>13.75</v>
      </c>
      <c r="B46" s="220">
        <v>107.625</v>
      </c>
      <c r="C46" s="222"/>
      <c r="D46"/>
      <c r="E46" s="223"/>
      <c r="F46" s="616"/>
      <c r="H46" s="224">
        <f t="shared" si="0"/>
        <v>107.625</v>
      </c>
      <c r="I46" s="226"/>
      <c r="K46" s="224">
        <f t="shared" si="1"/>
        <v>0.25</v>
      </c>
      <c r="L46" s="226"/>
    </row>
    <row r="47" spans="1:12" ht="15.75" x14ac:dyDescent="0.25">
      <c r="A47" s="414">
        <v>13.875</v>
      </c>
      <c r="B47" s="220">
        <v>107.875</v>
      </c>
      <c r="C47" s="222"/>
      <c r="D47"/>
      <c r="E47" s="223"/>
      <c r="F47" s="616"/>
      <c r="H47" s="224">
        <f t="shared" si="0"/>
        <v>107.875</v>
      </c>
      <c r="I47" s="226"/>
      <c r="K47" s="224">
        <f t="shared" si="1"/>
        <v>0.25</v>
      </c>
      <c r="L47" s="226"/>
    </row>
    <row r="48" spans="1:12" ht="15.75" x14ac:dyDescent="0.25">
      <c r="A48" s="414">
        <v>14</v>
      </c>
      <c r="B48" s="220">
        <v>108.125</v>
      </c>
      <c r="C48" s="222"/>
      <c r="D48"/>
      <c r="E48" s="223"/>
      <c r="F48" s="616"/>
      <c r="H48" s="224">
        <f t="shared" si="0"/>
        <v>108.125</v>
      </c>
      <c r="I48" s="226"/>
      <c r="K48" s="224">
        <f t="shared" si="1"/>
        <v>0.25</v>
      </c>
      <c r="L48" s="226"/>
    </row>
    <row r="49" spans="1:12" ht="15.75" x14ac:dyDescent="0.25">
      <c r="A49" s="414">
        <v>14.125</v>
      </c>
      <c r="B49" s="220">
        <v>108.375</v>
      </c>
      <c r="C49" s="222"/>
      <c r="D49"/>
      <c r="E49" s="223"/>
      <c r="F49" s="616"/>
      <c r="H49" s="224">
        <f t="shared" si="0"/>
        <v>108.375</v>
      </c>
      <c r="I49" s="226"/>
      <c r="K49" s="224">
        <f t="shared" si="1"/>
        <v>0.25</v>
      </c>
      <c r="L49" s="226"/>
    </row>
    <row r="50" spans="1:12" ht="15.75" x14ac:dyDescent="0.25">
      <c r="A50" s="414">
        <v>14.25</v>
      </c>
      <c r="B50" s="220">
        <v>108.625</v>
      </c>
      <c r="C50" s="222"/>
      <c r="D50"/>
      <c r="E50" s="223"/>
      <c r="F50" s="616"/>
      <c r="H50" s="224">
        <f t="shared" si="0"/>
        <v>108.625</v>
      </c>
      <c r="I50" s="226"/>
      <c r="K50" s="224">
        <f t="shared" si="1"/>
        <v>0.25</v>
      </c>
      <c r="L50" s="226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C1D8-07F2-414C-8C4A-DFBE56580512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3" t="s">
        <v>317</v>
      </c>
      <c r="B1" s="704">
        <v>45342</v>
      </c>
      <c r="C1" s="705" t="str">
        <f>TEXT(B1,"YYYYMMDD")</f>
        <v>20240220</v>
      </c>
      <c r="S1" s="706" t="s">
        <v>318</v>
      </c>
      <c r="T1" s="706"/>
      <c r="U1" s="706"/>
    </row>
    <row r="2" spans="1:23" x14ac:dyDescent="0.25">
      <c r="A2" s="703" t="s">
        <v>319</v>
      </c>
      <c r="B2" s="703" t="s">
        <v>320</v>
      </c>
      <c r="C2" s="705" t="str">
        <f>"v"&amp;B2</f>
        <v>vA</v>
      </c>
      <c r="S2" s="706"/>
      <c r="T2" s="706"/>
      <c r="U2" s="706"/>
    </row>
    <row r="3" spans="1:23" x14ac:dyDescent="0.25">
      <c r="A3" s="703" t="s">
        <v>321</v>
      </c>
      <c r="B3" s="707">
        <v>5.32</v>
      </c>
      <c r="C3" s="708" t="s">
        <v>322</v>
      </c>
      <c r="D3" s="202"/>
      <c r="E3" s="202"/>
      <c r="F3" s="202"/>
      <c r="G3" s="202"/>
      <c r="H3" s="202"/>
      <c r="I3" s="202"/>
    </row>
    <row r="5" spans="1:23" x14ac:dyDescent="0.25">
      <c r="A5" s="211"/>
      <c r="B5" s="709" t="s">
        <v>323</v>
      </c>
      <c r="C5" s="709"/>
      <c r="D5" s="709"/>
      <c r="E5" s="201" t="s">
        <v>324</v>
      </c>
      <c r="F5" s="201"/>
      <c r="G5" s="201"/>
      <c r="H5" s="709" t="s">
        <v>206</v>
      </c>
      <c r="I5" s="709"/>
      <c r="J5" s="709"/>
      <c r="K5" s="201" t="s">
        <v>325</v>
      </c>
      <c r="L5" s="201"/>
      <c r="M5" s="201"/>
    </row>
    <row r="6" spans="1:23" s="713" customFormat="1" x14ac:dyDescent="0.25">
      <c r="A6" s="710" t="s">
        <v>194</v>
      </c>
      <c r="B6" s="710" t="s">
        <v>154</v>
      </c>
      <c r="C6" s="710" t="s">
        <v>326</v>
      </c>
      <c r="D6" s="710" t="s">
        <v>327</v>
      </c>
      <c r="E6" s="711" t="s">
        <v>154</v>
      </c>
      <c r="F6" s="710" t="s">
        <v>326</v>
      </c>
      <c r="G6" s="710" t="s">
        <v>327</v>
      </c>
      <c r="H6" s="710" t="s">
        <v>154</v>
      </c>
      <c r="I6" s="710" t="s">
        <v>326</v>
      </c>
      <c r="J6" s="710" t="s">
        <v>327</v>
      </c>
      <c r="K6" s="710" t="s">
        <v>154</v>
      </c>
      <c r="L6" s="710" t="s">
        <v>326</v>
      </c>
      <c r="M6" s="710" t="s">
        <v>327</v>
      </c>
      <c r="N6" s="712" t="s">
        <v>328</v>
      </c>
      <c r="O6" s="712"/>
      <c r="P6" s="712"/>
      <c r="Q6" s="712"/>
    </row>
    <row r="7" spans="1:23" x14ac:dyDescent="0.25">
      <c r="A7" s="714">
        <v>45323</v>
      </c>
      <c r="B7" s="715"/>
      <c r="C7">
        <v>0.125</v>
      </c>
      <c r="E7" s="715"/>
      <c r="F7">
        <v>0.125</v>
      </c>
      <c r="H7" s="715"/>
      <c r="I7">
        <v>0.125</v>
      </c>
      <c r="K7" s="715"/>
      <c r="N7" s="716" t="s">
        <v>329</v>
      </c>
      <c r="O7" s="202"/>
      <c r="P7" s="202"/>
      <c r="Q7" s="202"/>
    </row>
    <row r="8" spans="1:23" x14ac:dyDescent="0.25">
      <c r="A8" s="714">
        <v>45323</v>
      </c>
      <c r="B8" s="715"/>
      <c r="C8">
        <v>0.125</v>
      </c>
      <c r="E8" s="715"/>
      <c r="F8">
        <v>0.125</v>
      </c>
      <c r="H8" s="715"/>
      <c r="I8">
        <v>0.125</v>
      </c>
      <c r="K8" s="715"/>
      <c r="N8" s="716" t="s">
        <v>330</v>
      </c>
      <c r="O8" s="202"/>
      <c r="P8" s="202"/>
      <c r="Q8" s="202"/>
    </row>
    <row r="9" spans="1:23" x14ac:dyDescent="0.25">
      <c r="A9" s="714">
        <v>45324</v>
      </c>
      <c r="B9" s="715"/>
      <c r="C9">
        <v>-0.125</v>
      </c>
      <c r="E9" s="715"/>
      <c r="F9">
        <v>-0.125</v>
      </c>
      <c r="H9" s="715"/>
      <c r="I9">
        <v>-0.125</v>
      </c>
      <c r="K9" s="715"/>
      <c r="N9" s="716" t="s">
        <v>331</v>
      </c>
      <c r="O9" s="202"/>
      <c r="P9" s="202"/>
      <c r="Q9" s="202"/>
    </row>
    <row r="10" spans="1:23" x14ac:dyDescent="0.25">
      <c r="A10" s="714">
        <v>45327</v>
      </c>
      <c r="B10" s="715"/>
      <c r="C10">
        <v>-0.125</v>
      </c>
      <c r="E10" s="715"/>
      <c r="F10">
        <v>-0.125</v>
      </c>
      <c r="H10" s="715"/>
      <c r="I10">
        <v>-0.125</v>
      </c>
      <c r="K10" s="715"/>
      <c r="N10" s="716"/>
      <c r="O10" s="202"/>
      <c r="P10" s="202"/>
      <c r="Q10" s="202"/>
    </row>
    <row r="11" spans="1:23" x14ac:dyDescent="0.25">
      <c r="A11" s="714">
        <v>45327</v>
      </c>
      <c r="B11" s="715"/>
      <c r="C11">
        <v>-0.25</v>
      </c>
      <c r="E11" s="715"/>
      <c r="F11">
        <v>-0.25</v>
      </c>
      <c r="H11" s="715"/>
      <c r="I11">
        <v>-0.25</v>
      </c>
      <c r="K11" s="715"/>
      <c r="N11" s="716"/>
      <c r="O11" s="202"/>
      <c r="P11" s="202"/>
      <c r="Q11" s="202"/>
    </row>
    <row r="12" spans="1:23" x14ac:dyDescent="0.25">
      <c r="A12" s="714">
        <v>45328</v>
      </c>
      <c r="B12" s="715"/>
      <c r="E12" s="715"/>
      <c r="H12" s="715"/>
      <c r="K12" s="715"/>
      <c r="N12" s="716" t="s">
        <v>332</v>
      </c>
      <c r="O12" s="202"/>
      <c r="P12" s="202"/>
      <c r="Q12" s="202"/>
    </row>
    <row r="13" spans="1:23" x14ac:dyDescent="0.25">
      <c r="A13" s="714">
        <v>45329</v>
      </c>
      <c r="B13" s="715"/>
      <c r="E13" s="715"/>
      <c r="H13" s="715"/>
      <c r="K13" s="715"/>
      <c r="N13" s="716" t="s">
        <v>333</v>
      </c>
      <c r="O13" s="202"/>
      <c r="P13" s="202"/>
      <c r="Q13" s="202"/>
    </row>
    <row r="14" spans="1:23" x14ac:dyDescent="0.25">
      <c r="A14" s="714">
        <v>45330</v>
      </c>
      <c r="B14" s="715"/>
      <c r="E14" s="715"/>
      <c r="H14" s="715"/>
      <c r="K14" s="715"/>
      <c r="N14" s="716" t="s">
        <v>334</v>
      </c>
      <c r="O14" s="202"/>
      <c r="P14" s="202"/>
      <c r="Q14" s="202"/>
    </row>
    <row r="15" spans="1:23" ht="15.75" thickBot="1" x14ac:dyDescent="0.3">
      <c r="A15" s="714">
        <v>45331</v>
      </c>
      <c r="B15" s="715"/>
      <c r="C15">
        <v>0.125</v>
      </c>
      <c r="E15" s="715"/>
      <c r="H15" s="715"/>
      <c r="K15" s="715"/>
      <c r="N15" s="716" t="s">
        <v>335</v>
      </c>
      <c r="O15" s="202"/>
      <c r="P15" s="202"/>
      <c r="Q15" s="202"/>
    </row>
    <row r="16" spans="1:23" ht="15.75" thickBot="1" x14ac:dyDescent="0.3">
      <c r="A16" s="714">
        <v>45334</v>
      </c>
      <c r="B16" s="715"/>
      <c r="E16" s="715"/>
      <c r="H16" s="715"/>
      <c r="K16" s="715"/>
      <c r="N16" s="716" t="s">
        <v>336</v>
      </c>
      <c r="O16" s="202"/>
      <c r="P16" s="202"/>
      <c r="Q16" s="202"/>
      <c r="S16" s="717" t="s">
        <v>337</v>
      </c>
      <c r="T16" s="718"/>
      <c r="U16" s="718"/>
      <c r="V16" s="718"/>
      <c r="W16" s="719"/>
    </row>
    <row r="17" spans="1:23" x14ac:dyDescent="0.25">
      <c r="A17" s="714">
        <v>45335</v>
      </c>
      <c r="B17" s="715" t="s">
        <v>154</v>
      </c>
      <c r="C17">
        <v>-0.25</v>
      </c>
      <c r="E17" s="715" t="s">
        <v>154</v>
      </c>
      <c r="F17">
        <v>-0.25</v>
      </c>
      <c r="H17" s="715" t="s">
        <v>154</v>
      </c>
      <c r="I17">
        <v>-0.25</v>
      </c>
      <c r="K17" s="715"/>
      <c r="N17" s="716" t="s">
        <v>338</v>
      </c>
      <c r="O17" s="202"/>
      <c r="P17" s="202"/>
      <c r="Q17" s="202"/>
      <c r="S17" s="227" t="s">
        <v>323</v>
      </c>
      <c r="T17" s="720">
        <v>0.125</v>
      </c>
      <c r="U17" s="202"/>
      <c r="V17" s="202"/>
      <c r="W17" s="721"/>
    </row>
    <row r="18" spans="1:23" x14ac:dyDescent="0.25">
      <c r="A18" s="714">
        <v>45336</v>
      </c>
      <c r="B18" s="715"/>
      <c r="C18">
        <v>-0.25</v>
      </c>
      <c r="E18" s="715"/>
      <c r="F18">
        <v>-0.25</v>
      </c>
      <c r="H18" s="715"/>
      <c r="I18">
        <v>-0.25</v>
      </c>
      <c r="K18" s="715"/>
      <c r="N18" s="716" t="s">
        <v>339</v>
      </c>
      <c r="O18" s="202"/>
      <c r="P18" s="202"/>
      <c r="Q18" s="202"/>
      <c r="S18" s="227" t="s">
        <v>324</v>
      </c>
      <c r="T18" s="720">
        <v>0.125</v>
      </c>
      <c r="U18" s="202"/>
      <c r="V18" s="202"/>
      <c r="W18" s="721"/>
    </row>
    <row r="19" spans="1:23" x14ac:dyDescent="0.25">
      <c r="A19" s="714">
        <v>45337</v>
      </c>
      <c r="B19" s="715"/>
      <c r="C19">
        <v>0.25</v>
      </c>
      <c r="E19" s="715"/>
      <c r="F19">
        <v>0.25</v>
      </c>
      <c r="H19" s="715"/>
      <c r="I19">
        <v>0.25</v>
      </c>
      <c r="K19" s="715"/>
      <c r="L19">
        <v>0</v>
      </c>
      <c r="N19" s="716" t="s">
        <v>340</v>
      </c>
      <c r="O19" s="202"/>
      <c r="P19" s="202"/>
      <c r="Q19" s="202"/>
      <c r="S19" s="227" t="s">
        <v>206</v>
      </c>
      <c r="T19" s="720">
        <v>0.125</v>
      </c>
      <c r="U19" s="202"/>
      <c r="V19" s="202"/>
      <c r="W19" s="721"/>
    </row>
    <row r="20" spans="1:23" ht="15.75" thickBot="1" x14ac:dyDescent="0.3">
      <c r="A20" s="714">
        <v>45338</v>
      </c>
      <c r="B20" s="715"/>
      <c r="C20">
        <v>0.125</v>
      </c>
      <c r="E20" s="715"/>
      <c r="H20" s="715"/>
      <c r="K20" s="715"/>
      <c r="N20" s="716" t="s">
        <v>341</v>
      </c>
      <c r="O20" s="202"/>
      <c r="P20" s="202"/>
      <c r="Q20" s="202"/>
      <c r="S20" s="237" t="s">
        <v>325</v>
      </c>
      <c r="T20" s="722"/>
      <c r="U20" s="723"/>
      <c r="V20" s="723"/>
      <c r="W20" s="724"/>
    </row>
    <row r="21" spans="1:23" x14ac:dyDescent="0.25">
      <c r="A21" s="714">
        <v>45341</v>
      </c>
      <c r="B21" s="715"/>
      <c r="E21" s="715"/>
      <c r="H21" s="715"/>
      <c r="K21" s="715"/>
      <c r="N21" s="716" t="s">
        <v>342</v>
      </c>
      <c r="O21" s="202"/>
      <c r="P21" s="202"/>
      <c r="Q21" s="202"/>
    </row>
    <row r="22" spans="1:23" x14ac:dyDescent="0.25">
      <c r="A22" s="714">
        <v>45342</v>
      </c>
      <c r="B22" s="715"/>
      <c r="C22">
        <v>0.125</v>
      </c>
      <c r="E22" s="715"/>
      <c r="F22">
        <v>0.125</v>
      </c>
      <c r="H22" s="715"/>
      <c r="I22">
        <v>0.125</v>
      </c>
      <c r="K22" s="715"/>
      <c r="N22" s="716" t="s">
        <v>343</v>
      </c>
      <c r="O22" s="202"/>
      <c r="P22" s="202"/>
      <c r="Q22" s="202"/>
    </row>
    <row r="23" spans="1:23" x14ac:dyDescent="0.25">
      <c r="A23" s="714"/>
      <c r="B23" s="715"/>
      <c r="E23" s="715"/>
      <c r="H23" s="715"/>
      <c r="K23" s="715"/>
      <c r="N23" s="716"/>
      <c r="O23" s="202"/>
      <c r="P23" s="202"/>
      <c r="Q23" s="202"/>
    </row>
    <row r="24" spans="1:23" x14ac:dyDescent="0.25">
      <c r="A24" s="714"/>
      <c r="B24" s="715"/>
      <c r="E24" s="715"/>
      <c r="H24" s="715"/>
      <c r="K24" s="715"/>
      <c r="N24" s="716"/>
      <c r="O24" s="202"/>
      <c r="P24" s="202"/>
      <c r="Q24" s="202"/>
    </row>
    <row r="25" spans="1:23" x14ac:dyDescent="0.25">
      <c r="A25" s="714"/>
      <c r="B25" s="715"/>
      <c r="E25" s="715"/>
      <c r="H25" s="715"/>
      <c r="K25" s="715"/>
      <c r="N25" s="716"/>
      <c r="O25" s="202"/>
      <c r="P25" s="202"/>
      <c r="Q25" s="202"/>
    </row>
    <row r="26" spans="1:23" x14ac:dyDescent="0.25">
      <c r="A26" s="714"/>
      <c r="B26" s="715"/>
      <c r="E26" s="715"/>
      <c r="H26" s="715"/>
      <c r="K26" s="715"/>
      <c r="N26" s="716"/>
      <c r="O26" s="202"/>
      <c r="P26" s="202"/>
      <c r="Q26" s="202"/>
    </row>
    <row r="27" spans="1:23" x14ac:dyDescent="0.25">
      <c r="A27" s="714"/>
      <c r="B27" s="715"/>
      <c r="E27" s="715"/>
      <c r="H27" s="715"/>
      <c r="K27" s="715"/>
      <c r="N27" s="716"/>
      <c r="O27" s="202"/>
      <c r="P27" s="202"/>
      <c r="Q27" s="202"/>
    </row>
    <row r="28" spans="1:23" x14ac:dyDescent="0.25">
      <c r="A28" s="714"/>
      <c r="B28" s="715"/>
      <c r="E28" s="715"/>
      <c r="H28" s="715"/>
      <c r="K28" s="715"/>
      <c r="N28" s="716"/>
      <c r="O28" s="202"/>
      <c r="P28" s="202"/>
      <c r="Q28" s="202"/>
    </row>
    <row r="29" spans="1:23" x14ac:dyDescent="0.25">
      <c r="A29" s="714"/>
      <c r="B29" s="715"/>
      <c r="E29" s="715"/>
      <c r="H29" s="715"/>
      <c r="K29" s="715"/>
      <c r="N29" s="716"/>
      <c r="O29" s="202"/>
      <c r="P29" s="202"/>
      <c r="Q29" s="202"/>
    </row>
    <row r="30" spans="1:23" x14ac:dyDescent="0.25">
      <c r="A30" s="714"/>
      <c r="B30" s="715"/>
      <c r="E30" s="715"/>
      <c r="H30" s="715"/>
      <c r="K30" s="715"/>
      <c r="N30" s="716"/>
      <c r="O30" s="202"/>
      <c r="P30" s="202"/>
      <c r="Q30" s="202"/>
    </row>
    <row r="31" spans="1:23" x14ac:dyDescent="0.25">
      <c r="A31" s="714"/>
      <c r="B31" s="715"/>
      <c r="E31" s="715"/>
      <c r="H31" s="715"/>
      <c r="K31" s="715"/>
      <c r="N31" s="716"/>
      <c r="O31" s="202"/>
      <c r="P31" s="202"/>
      <c r="Q31" s="202"/>
    </row>
    <row r="32" spans="1:23" x14ac:dyDescent="0.25">
      <c r="A32" s="714"/>
      <c r="B32" s="715"/>
      <c r="E32" s="715"/>
      <c r="H32" s="715"/>
      <c r="K32" s="715"/>
      <c r="N32" s="716"/>
      <c r="O32" s="202"/>
      <c r="P32" s="202"/>
      <c r="Q32" s="202"/>
    </row>
    <row r="33" spans="1:17" x14ac:dyDescent="0.25">
      <c r="A33" s="714"/>
      <c r="B33" s="715"/>
      <c r="E33" s="715"/>
      <c r="H33" s="715"/>
      <c r="K33" s="715"/>
      <c r="N33" s="716"/>
      <c r="O33" s="202"/>
      <c r="P33" s="202"/>
      <c r="Q33" s="202"/>
    </row>
    <row r="34" spans="1:17" x14ac:dyDescent="0.25">
      <c r="A34" s="714"/>
      <c r="B34" s="715"/>
      <c r="E34" s="715"/>
      <c r="H34" s="715"/>
      <c r="K34" s="715"/>
      <c r="N34" s="716"/>
      <c r="O34" s="202"/>
      <c r="P34" s="202"/>
      <c r="Q34" s="202"/>
    </row>
    <row r="35" spans="1:17" x14ac:dyDescent="0.25">
      <c r="A35" s="714"/>
      <c r="B35" s="715"/>
      <c r="E35" s="715"/>
      <c r="H35" s="715"/>
      <c r="K35" s="715"/>
      <c r="N35" s="716"/>
      <c r="O35" s="202"/>
      <c r="P35" s="202"/>
      <c r="Q35" s="202"/>
    </row>
    <row r="36" spans="1:17" x14ac:dyDescent="0.25">
      <c r="A36" s="714"/>
    </row>
    <row r="37" spans="1:17" x14ac:dyDescent="0.25">
      <c r="A37" s="714"/>
      <c r="N37" s="202"/>
      <c r="O37" s="202"/>
      <c r="P37" s="202"/>
      <c r="Q37" s="202"/>
    </row>
    <row r="38" spans="1:17" x14ac:dyDescent="0.25">
      <c r="A38" s="714"/>
      <c r="N38" s="202"/>
      <c r="O38" s="202"/>
      <c r="P38" s="202"/>
      <c r="Q38" s="202"/>
    </row>
    <row r="39" spans="1:17" x14ac:dyDescent="0.25">
      <c r="A39" s="714"/>
      <c r="N39" s="202"/>
      <c r="O39" s="202"/>
      <c r="P39" s="202"/>
      <c r="Q39" s="202"/>
    </row>
    <row r="40" spans="1:17" x14ac:dyDescent="0.25">
      <c r="A40" s="714"/>
      <c r="N40" s="202"/>
      <c r="O40" s="202"/>
      <c r="P40" s="202"/>
      <c r="Q40" s="202"/>
    </row>
    <row r="41" spans="1:17" x14ac:dyDescent="0.25">
      <c r="A41" s="714"/>
      <c r="N41" s="202"/>
      <c r="O41" s="202"/>
      <c r="P41" s="202"/>
    </row>
    <row r="42" spans="1:17" x14ac:dyDescent="0.25">
      <c r="A42" s="205"/>
      <c r="N42" s="202"/>
      <c r="O42" s="202"/>
      <c r="P42" s="202"/>
      <c r="Q42" s="202"/>
    </row>
    <row r="43" spans="1:17" x14ac:dyDescent="0.25">
      <c r="A43" s="714"/>
    </row>
    <row r="44" spans="1:17" x14ac:dyDescent="0.25">
      <c r="A44" s="205"/>
      <c r="N44" s="202"/>
      <c r="O44" s="202"/>
      <c r="P44" s="202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D677C1A-CE78-4134-B028-D9742B93324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2024-02-20T14:50:09Z</dcterms:created>
  <dcterms:modified xsi:type="dcterms:W3CDTF">2024-02-20T14:50:10Z</dcterms:modified>
</cp:coreProperties>
</file>