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07vA\"/>
    </mc:Choice>
  </mc:AlternateContent>
  <xr:revisionPtr revIDLastSave="0" documentId="8_{C03E9828-3B06-428F-88F9-C6A00A469CCA}" xr6:coauthVersionLast="47" xr6:coauthVersionMax="47" xr10:uidLastSave="{00000000-0000-0000-0000-000000000000}"/>
  <bookViews>
    <workbookView xWindow="-120" yWindow="-120" windowWidth="29040" windowHeight="15840" xr2:uid="{A1F11EA3-E60A-4641-A7AA-53A754CAD4EC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H48" i="8"/>
  <c r="H47" i="8"/>
  <c r="H46" i="8"/>
  <c r="H45" i="8"/>
  <c r="K45" i="8" s="1"/>
  <c r="H44" i="8"/>
  <c r="H43" i="8"/>
  <c r="K43" i="8" s="1"/>
  <c r="H42" i="8"/>
  <c r="H41" i="8"/>
  <c r="H40" i="8"/>
  <c r="H39" i="8"/>
  <c r="H38" i="8"/>
  <c r="H37" i="8"/>
  <c r="K37" i="8" s="1"/>
  <c r="H36" i="8"/>
  <c r="H35" i="8"/>
  <c r="K35" i="8" s="1"/>
  <c r="H34" i="8"/>
  <c r="K34" i="8" s="1"/>
  <c r="H33" i="8"/>
  <c r="H32" i="8"/>
  <c r="H31" i="8"/>
  <c r="H30" i="8"/>
  <c r="H29" i="8"/>
  <c r="K29" i="8" s="1"/>
  <c r="H28" i="8"/>
  <c r="H27" i="8"/>
  <c r="K27" i="8" s="1"/>
  <c r="H26" i="8"/>
  <c r="H25" i="8"/>
  <c r="H24" i="8"/>
  <c r="H23" i="8"/>
  <c r="H22" i="8"/>
  <c r="H21" i="8"/>
  <c r="K21" i="8" s="1"/>
  <c r="H20" i="8"/>
  <c r="H19" i="8"/>
  <c r="K19" i="8" s="1"/>
  <c r="H18" i="8"/>
  <c r="H17" i="8"/>
  <c r="H16" i="8"/>
  <c r="H15" i="8"/>
  <c r="H14" i="8"/>
  <c r="H13" i="8"/>
  <c r="K13" i="8" s="1"/>
  <c r="H12" i="8"/>
  <c r="H11" i="8"/>
  <c r="K11" i="8" s="1"/>
  <c r="H10" i="8"/>
  <c r="H9" i="8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I41" i="6"/>
  <c r="J41" i="6" s="1"/>
  <c r="H41" i="6"/>
  <c r="L41" i="6" s="1"/>
  <c r="I40" i="6"/>
  <c r="M41" i="6" s="1"/>
  <c r="H40" i="6"/>
  <c r="J39" i="6"/>
  <c r="I39" i="6"/>
  <c r="H39" i="6"/>
  <c r="L39" i="6" s="1"/>
  <c r="I38" i="6"/>
  <c r="H38" i="6"/>
  <c r="I37" i="6"/>
  <c r="M37" i="6" s="1"/>
  <c r="H37" i="6"/>
  <c r="L37" i="6" s="1"/>
  <c r="I36" i="6"/>
  <c r="H36" i="6"/>
  <c r="I35" i="6"/>
  <c r="M35" i="6" s="1"/>
  <c r="H35" i="6"/>
  <c r="I34" i="6"/>
  <c r="M34" i="6" s="1"/>
  <c r="H34" i="6"/>
  <c r="L34" i="6" s="1"/>
  <c r="J33" i="6"/>
  <c r="I33" i="6"/>
  <c r="H33" i="6"/>
  <c r="L33" i="6" s="1"/>
  <c r="I32" i="6"/>
  <c r="H32" i="6"/>
  <c r="I31" i="6"/>
  <c r="J31" i="6" s="1"/>
  <c r="H31" i="6"/>
  <c r="L31" i="6" s="1"/>
  <c r="I30" i="6"/>
  <c r="M30" i="6" s="1"/>
  <c r="H30" i="6"/>
  <c r="I29" i="6"/>
  <c r="M29" i="6" s="1"/>
  <c r="H29" i="6"/>
  <c r="I28" i="6"/>
  <c r="J28" i="6" s="1"/>
  <c r="H28" i="6"/>
  <c r="I27" i="6"/>
  <c r="M27" i="6" s="1"/>
  <c r="H27" i="6"/>
  <c r="L27" i="6" s="1"/>
  <c r="I26" i="6"/>
  <c r="H26" i="6"/>
  <c r="L26" i="6" s="1"/>
  <c r="I25" i="6"/>
  <c r="J25" i="6" s="1"/>
  <c r="H25" i="6"/>
  <c r="I24" i="6"/>
  <c r="H24" i="6"/>
  <c r="L24" i="6" s="1"/>
  <c r="J23" i="6"/>
  <c r="I23" i="6"/>
  <c r="H23" i="6"/>
  <c r="L23" i="6" s="1"/>
  <c r="I22" i="6"/>
  <c r="H22" i="6"/>
  <c r="I21" i="6"/>
  <c r="H21" i="6"/>
  <c r="I20" i="6"/>
  <c r="H20" i="6"/>
  <c r="I19" i="6"/>
  <c r="M19" i="6" s="1"/>
  <c r="H19" i="6"/>
  <c r="I18" i="6"/>
  <c r="H18" i="6"/>
  <c r="I17" i="6"/>
  <c r="J17" i="6" s="1"/>
  <c r="H17" i="6"/>
  <c r="L17" i="6" s="1"/>
  <c r="I16" i="6"/>
  <c r="H16" i="6"/>
  <c r="L16" i="6" s="1"/>
  <c r="I15" i="6"/>
  <c r="J15" i="6" s="1"/>
  <c r="H15" i="6"/>
  <c r="I14" i="6"/>
  <c r="H14" i="6"/>
  <c r="C15" i="5" s="1"/>
  <c r="I13" i="6"/>
  <c r="M13" i="6" s="1"/>
  <c r="H13" i="6"/>
  <c r="I12" i="6"/>
  <c r="J12" i="6" s="1"/>
  <c r="H12" i="6"/>
  <c r="J11" i="6"/>
  <c r="I11" i="6"/>
  <c r="H11" i="6"/>
  <c r="I10" i="6"/>
  <c r="M10" i="6" s="1"/>
  <c r="H10" i="6"/>
  <c r="L10" i="6" s="1"/>
  <c r="I9" i="6"/>
  <c r="J9" i="6" s="1"/>
  <c r="H9" i="6"/>
  <c r="I8" i="6"/>
  <c r="H8" i="6"/>
  <c r="I7" i="6"/>
  <c r="J7" i="6" s="1"/>
  <c r="H7" i="6"/>
  <c r="L7" i="6" s="1"/>
  <c r="I6" i="6"/>
  <c r="H6" i="6"/>
  <c r="B3" i="6"/>
  <c r="P54" i="5"/>
  <c r="D43" i="5"/>
  <c r="C43" i="5"/>
  <c r="B43" i="5"/>
  <c r="D42" i="5"/>
  <c r="B42" i="5"/>
  <c r="C41" i="5"/>
  <c r="B41" i="5"/>
  <c r="D40" i="5"/>
  <c r="C40" i="5"/>
  <c r="B40" i="5"/>
  <c r="D39" i="5"/>
  <c r="C39" i="5"/>
  <c r="B39" i="5"/>
  <c r="B38" i="5"/>
  <c r="D37" i="5"/>
  <c r="C37" i="5"/>
  <c r="B37" i="5"/>
  <c r="D36" i="5"/>
  <c r="C36" i="5"/>
  <c r="B36" i="5"/>
  <c r="D35" i="5"/>
  <c r="B35" i="5"/>
  <c r="D34" i="5"/>
  <c r="B34" i="5"/>
  <c r="D33" i="5"/>
  <c r="C33" i="5"/>
  <c r="B33" i="5"/>
  <c r="D32" i="5"/>
  <c r="C32" i="5"/>
  <c r="B32" i="5"/>
  <c r="C31" i="5"/>
  <c r="B31" i="5"/>
  <c r="C30" i="5"/>
  <c r="B30" i="5"/>
  <c r="D29" i="5"/>
  <c r="C29" i="5"/>
  <c r="B29" i="5"/>
  <c r="B28" i="5"/>
  <c r="D27" i="5"/>
  <c r="B27" i="5"/>
  <c r="D26" i="5"/>
  <c r="C26" i="5"/>
  <c r="B26" i="5"/>
  <c r="D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B18" i="5"/>
  <c r="D17" i="5"/>
  <c r="B17" i="5"/>
  <c r="D16" i="5"/>
  <c r="C16" i="5"/>
  <c r="B16" i="5"/>
  <c r="D15" i="5"/>
  <c r="B15" i="5"/>
  <c r="C14" i="5"/>
  <c r="B14" i="5"/>
  <c r="D13" i="5"/>
  <c r="C13" i="5"/>
  <c r="B13" i="5"/>
  <c r="D12" i="5"/>
  <c r="C12" i="5"/>
  <c r="B12" i="5"/>
  <c r="B11" i="5"/>
  <c r="D10" i="5"/>
  <c r="C10" i="5"/>
  <c r="B10" i="5"/>
  <c r="D9" i="5"/>
  <c r="C9" i="5"/>
  <c r="B9" i="5"/>
  <c r="B8" i="5"/>
  <c r="D7" i="5"/>
  <c r="C7" i="5"/>
  <c r="B7" i="5"/>
  <c r="D4" i="5"/>
  <c r="I44" i="4"/>
  <c r="H44" i="4"/>
  <c r="L44" i="4" s="1"/>
  <c r="I43" i="4"/>
  <c r="M43" i="4" s="1"/>
  <c r="H43" i="4"/>
  <c r="I42" i="4"/>
  <c r="M42" i="4" s="1"/>
  <c r="H42" i="4"/>
  <c r="I41" i="4"/>
  <c r="J41" i="4" s="1"/>
  <c r="H41" i="4"/>
  <c r="I40" i="4"/>
  <c r="H40" i="4"/>
  <c r="C41" i="3" s="1"/>
  <c r="J39" i="4"/>
  <c r="I39" i="4"/>
  <c r="H39" i="4"/>
  <c r="L39" i="4" s="1"/>
  <c r="I38" i="4"/>
  <c r="H38" i="4"/>
  <c r="J38" i="4" s="1"/>
  <c r="I37" i="4"/>
  <c r="H37" i="4"/>
  <c r="I36" i="4"/>
  <c r="M36" i="4" s="1"/>
  <c r="H36" i="4"/>
  <c r="L36" i="4" s="1"/>
  <c r="I35" i="4"/>
  <c r="J35" i="4" s="1"/>
  <c r="H35" i="4"/>
  <c r="I34" i="4"/>
  <c r="M34" i="4" s="1"/>
  <c r="H34" i="4"/>
  <c r="I33" i="4"/>
  <c r="H33" i="4"/>
  <c r="L33" i="4" s="1"/>
  <c r="I32" i="4"/>
  <c r="M32" i="4" s="1"/>
  <c r="H32" i="4"/>
  <c r="J31" i="4"/>
  <c r="I31" i="4"/>
  <c r="H31" i="4"/>
  <c r="L31" i="4" s="1"/>
  <c r="I30" i="4"/>
  <c r="J30" i="4" s="1"/>
  <c r="H30" i="4"/>
  <c r="I29" i="4"/>
  <c r="M29" i="4" s="1"/>
  <c r="H29" i="4"/>
  <c r="L30" i="4" s="1"/>
  <c r="I28" i="4"/>
  <c r="H28" i="4"/>
  <c r="L28" i="4" s="1"/>
  <c r="I27" i="4"/>
  <c r="J27" i="4" s="1"/>
  <c r="H27" i="4"/>
  <c r="I26" i="4"/>
  <c r="H26" i="4"/>
  <c r="L26" i="4" s="1"/>
  <c r="I25" i="4"/>
  <c r="J25" i="4" s="1"/>
  <c r="H25" i="4"/>
  <c r="I24" i="4"/>
  <c r="M24" i="4" s="1"/>
  <c r="H24" i="4"/>
  <c r="J23" i="4"/>
  <c r="I23" i="4"/>
  <c r="H23" i="4"/>
  <c r="I22" i="4"/>
  <c r="H22" i="4"/>
  <c r="C23" i="3" s="1"/>
  <c r="I21" i="4"/>
  <c r="M21" i="4" s="1"/>
  <c r="H21" i="4"/>
  <c r="L21" i="4" s="1"/>
  <c r="I20" i="4"/>
  <c r="M20" i="4" s="1"/>
  <c r="H20" i="4"/>
  <c r="I19" i="4"/>
  <c r="H19" i="4"/>
  <c r="C20" i="3" s="1"/>
  <c r="I18" i="4"/>
  <c r="M18" i="4" s="1"/>
  <c r="H18" i="4"/>
  <c r="L18" i="4" s="1"/>
  <c r="I17" i="4"/>
  <c r="J17" i="4" s="1"/>
  <c r="H17" i="4"/>
  <c r="I16" i="4"/>
  <c r="H16" i="4"/>
  <c r="I15" i="4"/>
  <c r="M15" i="4" s="1"/>
  <c r="H15" i="4"/>
  <c r="L15" i="4" s="1"/>
  <c r="I14" i="4"/>
  <c r="H14" i="4"/>
  <c r="I13" i="4"/>
  <c r="H13" i="4"/>
  <c r="C14" i="3" s="1"/>
  <c r="I12" i="4"/>
  <c r="H12" i="4"/>
  <c r="I11" i="4"/>
  <c r="D12" i="3" s="1"/>
  <c r="H11" i="4"/>
  <c r="I10" i="4"/>
  <c r="M10" i="4" s="1"/>
  <c r="H10" i="4"/>
  <c r="L10" i="4" s="1"/>
  <c r="I9" i="4"/>
  <c r="J9" i="4" s="1"/>
  <c r="H9" i="4"/>
  <c r="I8" i="4"/>
  <c r="M8" i="4" s="1"/>
  <c r="H8" i="4"/>
  <c r="C9" i="3" s="1"/>
  <c r="J7" i="4"/>
  <c r="I7" i="4"/>
  <c r="H7" i="4"/>
  <c r="L7" i="4" s="1"/>
  <c r="I6" i="4"/>
  <c r="H6" i="4"/>
  <c r="B3" i="4"/>
  <c r="E56" i="3"/>
  <c r="D45" i="3"/>
  <c r="C45" i="3"/>
  <c r="B45" i="3"/>
  <c r="C44" i="3"/>
  <c r="B44" i="3"/>
  <c r="C43" i="3"/>
  <c r="B43" i="3"/>
  <c r="D42" i="3"/>
  <c r="C42" i="3"/>
  <c r="B42" i="3"/>
  <c r="D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C35" i="3"/>
  <c r="B35" i="3"/>
  <c r="D34" i="3"/>
  <c r="B34" i="3"/>
  <c r="C33" i="3"/>
  <c r="B33" i="3"/>
  <c r="D32" i="3"/>
  <c r="C32" i="3"/>
  <c r="B32" i="3"/>
  <c r="D31" i="3"/>
  <c r="C31" i="3"/>
  <c r="B31" i="3"/>
  <c r="B30" i="3"/>
  <c r="D29" i="3"/>
  <c r="C29" i="3"/>
  <c r="B29" i="3"/>
  <c r="D28" i="3"/>
  <c r="C28" i="3"/>
  <c r="B28" i="3"/>
  <c r="D27" i="3"/>
  <c r="B27" i="3"/>
  <c r="D26" i="3"/>
  <c r="C26" i="3"/>
  <c r="B26" i="3"/>
  <c r="C25" i="3"/>
  <c r="B25" i="3"/>
  <c r="D24" i="3"/>
  <c r="C24" i="3"/>
  <c r="B24" i="3"/>
  <c r="B23" i="3"/>
  <c r="D22" i="3"/>
  <c r="B22" i="3"/>
  <c r="D21" i="3"/>
  <c r="C21" i="3"/>
  <c r="B21" i="3"/>
  <c r="D20" i="3"/>
  <c r="B20" i="3"/>
  <c r="C19" i="3"/>
  <c r="B19" i="3"/>
  <c r="D18" i="3"/>
  <c r="C18" i="3"/>
  <c r="B18" i="3"/>
  <c r="C17" i="3"/>
  <c r="B17" i="3"/>
  <c r="B16" i="3"/>
  <c r="D15" i="3"/>
  <c r="C15" i="3"/>
  <c r="B15" i="3"/>
  <c r="D14" i="3"/>
  <c r="B14" i="3"/>
  <c r="D13" i="3"/>
  <c r="C13" i="3"/>
  <c r="B13" i="3"/>
  <c r="C12" i="3"/>
  <c r="B12" i="3"/>
  <c r="C11" i="3"/>
  <c r="B11" i="3"/>
  <c r="D10" i="3"/>
  <c r="C10" i="3"/>
  <c r="B10" i="3"/>
  <c r="D9" i="3"/>
  <c r="B9" i="3"/>
  <c r="D8" i="3"/>
  <c r="C8" i="3"/>
  <c r="B8" i="3"/>
  <c r="D7" i="3"/>
  <c r="C7" i="3"/>
  <c r="B7" i="3"/>
  <c r="D4" i="3"/>
  <c r="L30" i="2"/>
  <c r="K30" i="2"/>
  <c r="S30" i="2" s="1"/>
  <c r="J30" i="2"/>
  <c r="R30" i="2" s="1"/>
  <c r="L29" i="2"/>
  <c r="T29" i="2" s="1"/>
  <c r="K29" i="2"/>
  <c r="J29" i="2"/>
  <c r="L28" i="2"/>
  <c r="K28" i="2"/>
  <c r="S28" i="2" s="1"/>
  <c r="J28" i="2"/>
  <c r="R28" i="2" s="1"/>
  <c r="L27" i="2"/>
  <c r="T27" i="2" s="1"/>
  <c r="K27" i="2"/>
  <c r="J27" i="2"/>
  <c r="L26" i="2"/>
  <c r="K26" i="2"/>
  <c r="S26" i="2" s="1"/>
  <c r="J26" i="2"/>
  <c r="R26" i="2" s="1"/>
  <c r="L25" i="2"/>
  <c r="T25" i="2" s="1"/>
  <c r="K25" i="2"/>
  <c r="J25" i="2"/>
  <c r="R25" i="2" s="1"/>
  <c r="L24" i="2"/>
  <c r="K24" i="2"/>
  <c r="D24" i="1" s="1"/>
  <c r="J24" i="2"/>
  <c r="L23" i="2"/>
  <c r="T23" i="2" s="1"/>
  <c r="K23" i="2"/>
  <c r="S23" i="2" s="1"/>
  <c r="J23" i="2"/>
  <c r="L22" i="2"/>
  <c r="T22" i="2" s="1"/>
  <c r="K22" i="2"/>
  <c r="J22" i="2"/>
  <c r="L21" i="2"/>
  <c r="K21" i="2"/>
  <c r="S21" i="2" s="1"/>
  <c r="J21" i="2"/>
  <c r="R21" i="2" s="1"/>
  <c r="L20" i="2"/>
  <c r="T20" i="2" s="1"/>
  <c r="K20" i="2"/>
  <c r="J20" i="2"/>
  <c r="R20" i="2" s="1"/>
  <c r="L19" i="2"/>
  <c r="K19" i="2"/>
  <c r="J19" i="2"/>
  <c r="L18" i="2"/>
  <c r="T18" i="2" s="1"/>
  <c r="K18" i="2"/>
  <c r="S18" i="2" s="1"/>
  <c r="J18" i="2"/>
  <c r="O18" i="2" s="1"/>
  <c r="L17" i="2"/>
  <c r="K17" i="2"/>
  <c r="S17" i="2" s="1"/>
  <c r="J17" i="2"/>
  <c r="L16" i="2"/>
  <c r="E16" i="1" s="1"/>
  <c r="K16" i="2"/>
  <c r="J16" i="2"/>
  <c r="L15" i="2"/>
  <c r="T15" i="2" s="1"/>
  <c r="K15" i="2"/>
  <c r="S15" i="2" s="1"/>
  <c r="J15" i="2"/>
  <c r="L14" i="2"/>
  <c r="T14" i="2" s="1"/>
  <c r="K14" i="2"/>
  <c r="J14" i="2"/>
  <c r="L13" i="2"/>
  <c r="K13" i="2"/>
  <c r="S13" i="2" s="1"/>
  <c r="J13" i="2"/>
  <c r="R13" i="2" s="1"/>
  <c r="L12" i="2"/>
  <c r="T12" i="2" s="1"/>
  <c r="K12" i="2"/>
  <c r="J12" i="2"/>
  <c r="R12" i="2" s="1"/>
  <c r="L11" i="2"/>
  <c r="K11" i="2"/>
  <c r="J11" i="2"/>
  <c r="L10" i="2"/>
  <c r="T10" i="2" s="1"/>
  <c r="K10" i="2"/>
  <c r="S10" i="2" s="1"/>
  <c r="J10" i="2"/>
  <c r="O10" i="2" s="1"/>
  <c r="L9" i="2"/>
  <c r="K9" i="2"/>
  <c r="S9" i="2" s="1"/>
  <c r="J9" i="2"/>
  <c r="L8" i="2"/>
  <c r="E8" i="1" s="1"/>
  <c r="K8" i="2"/>
  <c r="J8" i="2"/>
  <c r="L7" i="2"/>
  <c r="T7" i="2" s="1"/>
  <c r="K7" i="2"/>
  <c r="S7" i="2" s="1"/>
  <c r="J7" i="2"/>
  <c r="L6" i="2"/>
  <c r="P6" i="2" s="1"/>
  <c r="K6" i="2"/>
  <c r="J6" i="2"/>
  <c r="E30" i="1"/>
  <c r="B30" i="1"/>
  <c r="D29" i="1"/>
  <c r="B29" i="1"/>
  <c r="E28" i="1"/>
  <c r="B28" i="1"/>
  <c r="D27" i="1"/>
  <c r="B27" i="1"/>
  <c r="E26" i="1"/>
  <c r="D26" i="1"/>
  <c r="C26" i="1"/>
  <c r="B26" i="1"/>
  <c r="D25" i="1"/>
  <c r="B25" i="1"/>
  <c r="E24" i="1"/>
  <c r="C24" i="1"/>
  <c r="B24" i="1"/>
  <c r="C23" i="1"/>
  <c r="B23" i="1"/>
  <c r="D22" i="1"/>
  <c r="C22" i="1"/>
  <c r="B22" i="1"/>
  <c r="E21" i="1"/>
  <c r="D21" i="1"/>
  <c r="B21" i="1"/>
  <c r="D20" i="1"/>
  <c r="C20" i="1"/>
  <c r="B20" i="1"/>
  <c r="E19" i="1"/>
  <c r="D19" i="1"/>
  <c r="C19" i="1"/>
  <c r="B19" i="1"/>
  <c r="E18" i="1"/>
  <c r="B18" i="1"/>
  <c r="E17" i="1"/>
  <c r="D17" i="1"/>
  <c r="C17" i="1"/>
  <c r="B17" i="1"/>
  <c r="D16" i="1"/>
  <c r="C16" i="1"/>
  <c r="B16" i="1"/>
  <c r="C15" i="1"/>
  <c r="B15" i="1"/>
  <c r="D14" i="1"/>
  <c r="C14" i="1"/>
  <c r="B14" i="1"/>
  <c r="E13" i="1"/>
  <c r="D13" i="1"/>
  <c r="B13" i="1"/>
  <c r="D12" i="1"/>
  <c r="C12" i="1"/>
  <c r="B12" i="1"/>
  <c r="E11" i="1"/>
  <c r="D11" i="1"/>
  <c r="C11" i="1"/>
  <c r="B11" i="1"/>
  <c r="E10" i="1"/>
  <c r="B10" i="1"/>
  <c r="E9" i="1"/>
  <c r="D9" i="1"/>
  <c r="C9" i="1"/>
  <c r="B9" i="1"/>
  <c r="D8" i="1"/>
  <c r="C8" i="1"/>
  <c r="B8" i="1"/>
  <c r="C7" i="1"/>
  <c r="B7" i="1"/>
  <c r="D6" i="1"/>
  <c r="C6" i="1"/>
  <c r="B6" i="1"/>
  <c r="C4" i="1"/>
  <c r="C18" i="1" l="1"/>
  <c r="C30" i="1"/>
  <c r="C16" i="3"/>
  <c r="C8" i="5"/>
  <c r="K38" i="8"/>
  <c r="D10" i="1"/>
  <c r="D18" i="1"/>
  <c r="D28" i="1"/>
  <c r="D30" i="1"/>
  <c r="R8" i="2"/>
  <c r="R16" i="2"/>
  <c r="O23" i="2"/>
  <c r="T28" i="2"/>
  <c r="T30" i="2"/>
  <c r="D16" i="3"/>
  <c r="C27" i="3"/>
  <c r="L12" i="4"/>
  <c r="J15" i="4"/>
  <c r="L23" i="4"/>
  <c r="M26" i="4"/>
  <c r="J33" i="4"/>
  <c r="L38" i="4"/>
  <c r="M41" i="4"/>
  <c r="D8" i="5"/>
  <c r="C11" i="5"/>
  <c r="C27" i="5"/>
  <c r="C35" i="5"/>
  <c r="L11" i="6"/>
  <c r="M14" i="6"/>
  <c r="L22" i="6"/>
  <c r="M24" i="6"/>
  <c r="J27" i="6"/>
  <c r="C12" i="7"/>
  <c r="C20" i="7"/>
  <c r="C28" i="7"/>
  <c r="C36" i="7"/>
  <c r="C44" i="7"/>
  <c r="K7" i="8"/>
  <c r="K15" i="8"/>
  <c r="K23" i="8"/>
  <c r="K31" i="8"/>
  <c r="K39" i="8"/>
  <c r="K47" i="8"/>
  <c r="C10" i="1"/>
  <c r="C28" i="1"/>
  <c r="J11" i="4"/>
  <c r="J43" i="4"/>
  <c r="J20" i="6"/>
  <c r="K14" i="8"/>
  <c r="K22" i="8"/>
  <c r="K30" i="8"/>
  <c r="K46" i="8"/>
  <c r="E6" i="1"/>
  <c r="E12" i="1"/>
  <c r="E14" i="1"/>
  <c r="E20" i="1"/>
  <c r="E22" i="1"/>
  <c r="S8" i="2"/>
  <c r="O11" i="2"/>
  <c r="T13" i="2"/>
  <c r="S16" i="2"/>
  <c r="R19" i="2"/>
  <c r="T21" i="2"/>
  <c r="R24" i="2"/>
  <c r="T26" i="2"/>
  <c r="O28" i="2"/>
  <c r="O30" i="2"/>
  <c r="D11" i="3"/>
  <c r="D19" i="3"/>
  <c r="C22" i="3"/>
  <c r="C30" i="3"/>
  <c r="D35" i="3"/>
  <c r="D43" i="3"/>
  <c r="L9" i="4"/>
  <c r="M12" i="4"/>
  <c r="J19" i="4"/>
  <c r="M23" i="4"/>
  <c r="L34" i="4"/>
  <c r="M37" i="4"/>
  <c r="L41" i="4"/>
  <c r="M44" i="4"/>
  <c r="D11" i="5"/>
  <c r="C38" i="5"/>
  <c r="L8" i="6"/>
  <c r="M11" i="6"/>
  <c r="L15" i="6"/>
  <c r="L18" i="6"/>
  <c r="M21" i="6"/>
  <c r="L25" i="6"/>
  <c r="L35" i="6"/>
  <c r="M38" i="6"/>
  <c r="K8" i="8"/>
  <c r="K16" i="8"/>
  <c r="K24" i="8"/>
  <c r="K32" i="8"/>
  <c r="K40" i="8"/>
  <c r="K48" i="8"/>
  <c r="J22" i="4"/>
  <c r="T8" i="2"/>
  <c r="S11" i="2"/>
  <c r="R14" i="2"/>
  <c r="T16" i="2"/>
  <c r="S19" i="2"/>
  <c r="R22" i="2"/>
  <c r="S24" i="2"/>
  <c r="R27" i="2"/>
  <c r="R29" i="2"/>
  <c r="D30" i="3"/>
  <c r="L14" i="4"/>
  <c r="M16" i="4"/>
  <c r="L20" i="4"/>
  <c r="D14" i="5"/>
  <c r="C17" i="5"/>
  <c r="C25" i="5"/>
  <c r="D30" i="5"/>
  <c r="D38" i="5"/>
  <c r="M9" i="6"/>
  <c r="M18" i="6"/>
  <c r="L32" i="6"/>
  <c r="L42" i="6"/>
  <c r="K9" i="8"/>
  <c r="K17" i="8"/>
  <c r="K25" i="8"/>
  <c r="K33" i="8"/>
  <c r="K41" i="8"/>
  <c r="K49" i="8"/>
  <c r="C13" i="1"/>
  <c r="C21" i="1"/>
  <c r="C25" i="1"/>
  <c r="C27" i="1"/>
  <c r="C29" i="1"/>
  <c r="O6" i="2"/>
  <c r="R9" i="2"/>
  <c r="T11" i="2"/>
  <c r="S14" i="2"/>
  <c r="O17" i="2"/>
  <c r="T19" i="2"/>
  <c r="S22" i="2"/>
  <c r="T24" i="2"/>
  <c r="S27" i="2"/>
  <c r="S29" i="2"/>
  <c r="D17" i="3"/>
  <c r="D25" i="3"/>
  <c r="D33" i="3"/>
  <c r="J6" i="4"/>
  <c r="M13" i="4"/>
  <c r="L17" i="4"/>
  <c r="M31" i="4"/>
  <c r="L42" i="4"/>
  <c r="C28" i="5"/>
  <c r="D41" i="5"/>
  <c r="L9" i="6"/>
  <c r="L19" i="6"/>
  <c r="M22" i="6"/>
  <c r="L29" i="6"/>
  <c r="J32" i="6"/>
  <c r="J35" i="6"/>
  <c r="M42" i="6"/>
  <c r="K10" i="8"/>
  <c r="K18" i="8"/>
  <c r="K26" i="8"/>
  <c r="K42" i="8"/>
  <c r="K50" i="8"/>
  <c r="D7" i="1"/>
  <c r="D15" i="1"/>
  <c r="D23" i="1"/>
  <c r="D44" i="3"/>
  <c r="D28" i="5"/>
  <c r="C14" i="7"/>
  <c r="C22" i="7"/>
  <c r="C30" i="7"/>
  <c r="C38" i="7"/>
  <c r="C46" i="7"/>
  <c r="E7" i="1"/>
  <c r="E15" i="1"/>
  <c r="E23" i="1"/>
  <c r="E25" i="1"/>
  <c r="E27" i="1"/>
  <c r="E29" i="1"/>
  <c r="R7" i="2"/>
  <c r="T9" i="2"/>
  <c r="S12" i="2"/>
  <c r="R15" i="2"/>
  <c r="T17" i="2"/>
  <c r="S20" i="2"/>
  <c r="R23" i="2"/>
  <c r="S25" i="2"/>
  <c r="O27" i="2"/>
  <c r="O29" i="2"/>
  <c r="D23" i="3"/>
  <c r="C34" i="3"/>
  <c r="M7" i="4"/>
  <c r="J14" i="4"/>
  <c r="L25" i="4"/>
  <c r="M28" i="4"/>
  <c r="M39" i="4"/>
  <c r="C18" i="5"/>
  <c r="D31" i="5"/>
  <c r="C34" i="5"/>
  <c r="C42" i="5"/>
  <c r="J6" i="6"/>
  <c r="L14" i="6"/>
  <c r="J16" i="6"/>
  <c r="J19" i="6"/>
  <c r="M26" i="6"/>
  <c r="J36" i="6"/>
  <c r="L40" i="6"/>
  <c r="K12" i="8"/>
  <c r="K20" i="8"/>
  <c r="K28" i="8"/>
  <c r="K36" i="8"/>
  <c r="K44" i="8"/>
  <c r="M7" i="6"/>
  <c r="L12" i="6"/>
  <c r="M15" i="6"/>
  <c r="L20" i="6"/>
  <c r="M23" i="6"/>
  <c r="L28" i="6"/>
  <c r="M31" i="6"/>
  <c r="L36" i="6"/>
  <c r="M39" i="6"/>
  <c r="M12" i="6"/>
  <c r="J14" i="6"/>
  <c r="M20" i="6"/>
  <c r="J22" i="6"/>
  <c r="M28" i="6"/>
  <c r="J30" i="6"/>
  <c r="M36" i="6"/>
  <c r="J38" i="6"/>
  <c r="M33" i="6"/>
  <c r="J8" i="6"/>
  <c r="J24" i="6"/>
  <c r="J40" i="6"/>
  <c r="J13" i="6"/>
  <c r="J21" i="6"/>
  <c r="J29" i="6"/>
  <c r="J37" i="6"/>
  <c r="M25" i="6"/>
  <c r="L30" i="6"/>
  <c r="L38" i="6"/>
  <c r="M8" i="6"/>
  <c r="J10" i="6"/>
  <c r="L13" i="6"/>
  <c r="M16" i="6"/>
  <c r="J18" i="6"/>
  <c r="L21" i="6"/>
  <c r="J26" i="6"/>
  <c r="M32" i="6"/>
  <c r="J34" i="6"/>
  <c r="M40" i="6"/>
  <c r="J42" i="6"/>
  <c r="M17" i="6"/>
  <c r="M9" i="4"/>
  <c r="M17" i="4"/>
  <c r="J16" i="4"/>
  <c r="J24" i="4"/>
  <c r="L27" i="4"/>
  <c r="M30" i="4"/>
  <c r="L8" i="4"/>
  <c r="M11" i="4"/>
  <c r="J13" i="4"/>
  <c r="L16" i="4"/>
  <c r="M19" i="4"/>
  <c r="J21" i="4"/>
  <c r="L24" i="4"/>
  <c r="M27" i="4"/>
  <c r="J29" i="4"/>
  <c r="L32" i="4"/>
  <c r="M35" i="4"/>
  <c r="J37" i="4"/>
  <c r="L40" i="4"/>
  <c r="L22" i="4"/>
  <c r="M25" i="4"/>
  <c r="M33" i="4"/>
  <c r="J8" i="4"/>
  <c r="L11" i="4"/>
  <c r="M14" i="4"/>
  <c r="L19" i="4"/>
  <c r="M22" i="4"/>
  <c r="J32" i="4"/>
  <c r="L35" i="4"/>
  <c r="M38" i="4"/>
  <c r="J40" i="4"/>
  <c r="L43" i="4"/>
  <c r="J10" i="4"/>
  <c r="L13" i="4"/>
  <c r="J18" i="4"/>
  <c r="J26" i="4"/>
  <c r="L29" i="4"/>
  <c r="J34" i="4"/>
  <c r="L37" i="4"/>
  <c r="M40" i="4"/>
  <c r="J42" i="4"/>
  <c r="J12" i="4"/>
  <c r="J20" i="4"/>
  <c r="J28" i="4"/>
  <c r="J36" i="4"/>
  <c r="J44" i="4"/>
  <c r="O7" i="2"/>
  <c r="O9" i="2"/>
  <c r="O13" i="2"/>
  <c r="O15" i="2"/>
  <c r="O2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2" i="2"/>
  <c r="O14" i="2"/>
  <c r="O16" i="2"/>
  <c r="O19" i="2"/>
  <c r="O21" i="2"/>
  <c r="O22" i="2"/>
  <c r="O24" i="2"/>
  <c r="O25" i="2"/>
  <c r="O26" i="2"/>
  <c r="R10" i="2"/>
  <c r="R11" i="2"/>
  <c r="R17" i="2"/>
  <c r="R18" i="2"/>
</calcChain>
</file>

<file path=xl/sharedStrings.xml><?xml version="1.0" encoding="utf-8"?>
<sst xmlns="http://schemas.openxmlformats.org/spreadsheetml/2006/main" count="804" uniqueCount="337">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</sst>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2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164" fontId="49" fillId="0" borderId="16" xfId="0" applyNumberFormat="1" applyFont="1" applyBorder="1" applyAlignment="1">
      <alignment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0F0AE9C8-832B-4456-9A6E-3A56E93F937E}"/>
    <cellStyle name="Percent" xfId="2" builtinId="5"/>
    <cellStyle name="Percent 2" xfId="5" xr:uid="{393749D0-FA52-47D5-8125-7E2E79F7FF44}"/>
    <cellStyle name="Percent 2 4" xfId="3" xr:uid="{9D4F8D61-7907-4DD4-9BEB-450A674CE544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0B4EB9B5-7EB2-4044-A15C-B3094445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42B83C4-B9E4-4A8D-9081-AC9A53C0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D482F12-BC0C-4F67-9822-51FA19B2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FC0ECE58-BA9F-48CD-BD38-3D97F65C7A8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A0F3CEA4-6E62-C856-BF3D-91959E594342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160B7A61-59BA-9E0B-F0A7-9D59D0DE29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20C53657-5782-2C10-D38E-46775E272A70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36375A4A-6A06-47E0-9EE3-26B29A58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0D49-AAA6-4D51-9535-EC856C87EEC4}">
  <sheetPr published="0" codeName="Sheet1">
    <tabColor rgb="FFFF0000"/>
    <pageSetUpPr fitToPage="1"/>
  </sheetPr>
  <dimension ref="B2:X46"/>
  <sheetViews>
    <sheetView tabSelected="1" zoomScaleNormal="100" workbookViewId="0">
      <selection activeCell="J19" sqref="J19:P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03/07/2024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99.25</v>
      </c>
      <c r="D6" s="34">
        <f>'Flex Supreme Pricer'!K6</f>
        <v>99</v>
      </c>
      <c r="E6" s="35">
        <f>'Flex Supreme Pricer'!L6</f>
        <v>98.75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99.875</v>
      </c>
      <c r="D7" s="34">
        <f>'Flex Supreme Pricer'!K7</f>
        <v>99.625</v>
      </c>
      <c r="E7" s="35">
        <f>'Flex Supreme Pricer'!L7</f>
        <v>99.375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100.5</v>
      </c>
      <c r="D8" s="34">
        <f>'Flex Supreme Pricer'!K8</f>
        <v>100.25</v>
      </c>
      <c r="E8" s="35">
        <f>'Flex Supreme Pricer'!L8</f>
        <v>100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101.125</v>
      </c>
      <c r="D9" s="34">
        <f>'Flex Supreme Pricer'!K9</f>
        <v>100.875</v>
      </c>
      <c r="E9" s="35">
        <f>'Flex Supreme Pricer'!L9</f>
        <v>100.625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101.625</v>
      </c>
      <c r="D10" s="34">
        <f>'Flex Supreme Pricer'!K10</f>
        <v>101.375</v>
      </c>
      <c r="E10" s="35">
        <f>'Flex Supreme Pricer'!L10</f>
        <v>101.125</v>
      </c>
      <c r="F10" s="36"/>
      <c r="G10" s="60" t="s">
        <v>20</v>
      </c>
      <c r="H10" s="61"/>
      <c r="I10" s="61"/>
      <c r="J10" s="65">
        <v>1.125</v>
      </c>
      <c r="K10" s="65">
        <v>1.125</v>
      </c>
      <c r="L10" s="65">
        <v>1.125</v>
      </c>
      <c r="M10" s="65">
        <v>1</v>
      </c>
      <c r="N10" s="65">
        <v>0.75</v>
      </c>
      <c r="O10" s="65">
        <v>0</v>
      </c>
      <c r="P10" s="65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102.125</v>
      </c>
      <c r="D11" s="34">
        <f>'Flex Supreme Pricer'!K11</f>
        <v>101.875</v>
      </c>
      <c r="E11" s="35">
        <f>'Flex Supreme Pricer'!L11</f>
        <v>101.625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5">
        <v>-0.875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102.625</v>
      </c>
      <c r="D12" s="34">
        <f>'Flex Supreme Pricer'!K12</f>
        <v>102.375</v>
      </c>
      <c r="E12" s="35">
        <f>'Flex Supreme Pricer'!L12</f>
        <v>102.125</v>
      </c>
      <c r="F12" s="36"/>
      <c r="G12" s="60" t="s">
        <v>24</v>
      </c>
      <c r="H12" s="61"/>
      <c r="I12" s="61"/>
      <c r="J12" s="65">
        <v>0.75</v>
      </c>
      <c r="K12" s="65">
        <v>0.75</v>
      </c>
      <c r="L12" s="65">
        <v>0.75</v>
      </c>
      <c r="M12" s="65">
        <v>0.75</v>
      </c>
      <c r="N12" s="65">
        <v>0.5</v>
      </c>
      <c r="O12" s="65">
        <v>-0.25</v>
      </c>
      <c r="P12" s="65">
        <v>-1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103.125</v>
      </c>
      <c r="D13" s="34">
        <f>'Flex Supreme Pricer'!K13</f>
        <v>102.875</v>
      </c>
      <c r="E13" s="35">
        <f>'Flex Supreme Pricer'!L13</f>
        <v>102.625</v>
      </c>
      <c r="F13" s="36"/>
      <c r="G13" s="60" t="s">
        <v>26</v>
      </c>
      <c r="H13" s="61"/>
      <c r="I13" s="61"/>
      <c r="J13" s="65">
        <v>0.5</v>
      </c>
      <c r="K13" s="65">
        <v>0.5</v>
      </c>
      <c r="L13" s="65">
        <v>0.5</v>
      </c>
      <c r="M13" s="65">
        <v>0.375</v>
      </c>
      <c r="N13" s="65">
        <v>-0.25</v>
      </c>
      <c r="O13" s="65">
        <v>-1</v>
      </c>
      <c r="P13" s="65">
        <v>-2.25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103.5</v>
      </c>
      <c r="D14" s="34">
        <f>'Flex Supreme Pricer'!K14</f>
        <v>103.25</v>
      </c>
      <c r="E14" s="35">
        <f>'Flex Supreme Pricer'!L14</f>
        <v>103</v>
      </c>
      <c r="F14" s="36"/>
      <c r="G14" s="60" t="s">
        <v>28</v>
      </c>
      <c r="H14" s="61"/>
      <c r="I14" s="61"/>
      <c r="J14" s="65">
        <v>-0.25</v>
      </c>
      <c r="K14" s="65">
        <v>-0.25</v>
      </c>
      <c r="L14" s="65">
        <v>-0.25</v>
      </c>
      <c r="M14" s="65">
        <v>-0.25</v>
      </c>
      <c r="N14" s="65">
        <v>-1</v>
      </c>
      <c r="O14" s="65">
        <v>-2.25</v>
      </c>
      <c r="P14" s="72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103.875</v>
      </c>
      <c r="D15" s="34">
        <f>'Flex Supreme Pricer'!K15</f>
        <v>103.625</v>
      </c>
      <c r="E15" s="35">
        <f>'Flex Supreme Pricer'!L15</f>
        <v>103.375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104.25</v>
      </c>
      <c r="D16" s="34">
        <f>'Flex Supreme Pricer'!K16</f>
        <v>104</v>
      </c>
      <c r="E16" s="35">
        <f>'Flex Supreme Pricer'!L16</f>
        <v>103.75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104.625</v>
      </c>
      <c r="D17" s="34">
        <f>'Flex Supreme Pricer'!K17</f>
        <v>104.375</v>
      </c>
      <c r="E17" s="35">
        <f>'Flex Supreme Pricer'!L17</f>
        <v>104.125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105</v>
      </c>
      <c r="D18" s="34">
        <f>'Flex Supreme Pricer'!K18</f>
        <v>104.75</v>
      </c>
      <c r="E18" s="35">
        <f>'Flex Supreme Pricer'!L18</f>
        <v>104.5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105.375</v>
      </c>
      <c r="D19" s="34">
        <f>'Flex Supreme Pricer'!K19</f>
        <v>105.125</v>
      </c>
      <c r="E19" s="35">
        <f>'Flex Supreme Pricer'!L19</f>
        <v>104.875</v>
      </c>
      <c r="F19" s="36"/>
      <c r="G19" s="60" t="s">
        <v>22</v>
      </c>
      <c r="H19" s="61"/>
      <c r="I19" s="61"/>
      <c r="J19" s="65">
        <v>1</v>
      </c>
      <c r="K19" s="65">
        <v>1</v>
      </c>
      <c r="L19" s="65">
        <v>0.875</v>
      </c>
      <c r="M19" s="65">
        <v>0.75</v>
      </c>
      <c r="N19" s="65">
        <v>0.125</v>
      </c>
      <c r="O19" s="65">
        <v>-0.375</v>
      </c>
      <c r="P19" s="65">
        <v>-0.875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105.75</v>
      </c>
      <c r="D20" s="34">
        <f>'Flex Supreme Pricer'!K20</f>
        <v>105.5</v>
      </c>
      <c r="E20" s="35">
        <f>'Flex Supreme Pricer'!L20</f>
        <v>105.25</v>
      </c>
      <c r="F20" s="36"/>
      <c r="G20" s="60" t="s">
        <v>24</v>
      </c>
      <c r="H20" s="61"/>
      <c r="I20" s="61"/>
      <c r="J20" s="65">
        <v>0.75</v>
      </c>
      <c r="K20" s="65">
        <v>0.75</v>
      </c>
      <c r="L20" s="65">
        <v>0.75</v>
      </c>
      <c r="M20" s="65">
        <v>0.75</v>
      </c>
      <c r="N20" s="65">
        <v>0.375</v>
      </c>
      <c r="O20" s="65">
        <v>-0.375</v>
      </c>
      <c r="P20" s="65">
        <v>-1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106.125</v>
      </c>
      <c r="D21" s="34">
        <f>'Flex Supreme Pricer'!K21</f>
        <v>105.875</v>
      </c>
      <c r="E21" s="35">
        <f>'Flex Supreme Pricer'!L21</f>
        <v>105.625</v>
      </c>
      <c r="F21" s="36"/>
      <c r="G21" s="60" t="s">
        <v>26</v>
      </c>
      <c r="H21" s="61"/>
      <c r="I21" s="61"/>
      <c r="J21" s="65">
        <v>0.5</v>
      </c>
      <c r="K21" s="65">
        <v>0.5</v>
      </c>
      <c r="L21" s="65">
        <v>0.5</v>
      </c>
      <c r="M21" s="65">
        <v>0.375</v>
      </c>
      <c r="N21" s="65">
        <v>-0.25</v>
      </c>
      <c r="O21" s="65">
        <v>-1</v>
      </c>
      <c r="P21" s="65">
        <v>-2.25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106.5</v>
      </c>
      <c r="D22" s="34">
        <f>'Flex Supreme Pricer'!K22</f>
        <v>106.25</v>
      </c>
      <c r="E22" s="35">
        <f>'Flex Supreme Pricer'!L22</f>
        <v>106</v>
      </c>
      <c r="F22" s="36"/>
      <c r="G22" s="60" t="s">
        <v>28</v>
      </c>
      <c r="H22" s="61"/>
      <c r="I22" s="61"/>
      <c r="J22" s="65">
        <v>-0.25</v>
      </c>
      <c r="K22" s="65">
        <v>-0.25</v>
      </c>
      <c r="L22" s="65">
        <v>-0.25</v>
      </c>
      <c r="M22" s="65">
        <v>-0.25</v>
      </c>
      <c r="N22" s="65">
        <v>-1</v>
      </c>
      <c r="O22" s="65">
        <v>-2.25</v>
      </c>
      <c r="P22" s="72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106.875</v>
      </c>
      <c r="D23" s="34">
        <f>'Flex Supreme Pricer'!K23</f>
        <v>106.625</v>
      </c>
      <c r="E23" s="35">
        <f>'Flex Supreme Pricer'!L23</f>
        <v>106.375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107.25</v>
      </c>
      <c r="D24" s="34">
        <f>'Flex Supreme Pricer'!K24</f>
        <v>107</v>
      </c>
      <c r="E24" s="35">
        <f>'Flex Supreme Pricer'!L24</f>
        <v>106.75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107.625</v>
      </c>
      <c r="D25" s="34">
        <f>'Flex Supreme Pricer'!K25</f>
        <v>107.375</v>
      </c>
      <c r="E25" s="35">
        <f>'Flex Supreme Pricer'!L25</f>
        <v>107.125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108</v>
      </c>
      <c r="D26" s="34">
        <f>'Flex Supreme Pricer'!K26</f>
        <v>107.75</v>
      </c>
      <c r="E26" s="35">
        <f>'Flex Supreme Pricer'!L26</f>
        <v>107.5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108.375</v>
      </c>
      <c r="D27" s="34">
        <f>'Flex Supreme Pricer'!K27</f>
        <v>108.125</v>
      </c>
      <c r="E27" s="35">
        <f>'Flex Supreme Pricer'!L27</f>
        <v>107.875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108.75</v>
      </c>
      <c r="D28" s="34">
        <f>'Flex Supreme Pricer'!K28</f>
        <v>108.5</v>
      </c>
      <c r="E28" s="35">
        <f>'Flex Supreme Pricer'!L28</f>
        <v>108.25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109.125</v>
      </c>
      <c r="D29" s="34">
        <f>'Flex Supreme Pricer'!K29</f>
        <v>108.875</v>
      </c>
      <c r="E29" s="35">
        <f>'Flex Supreme Pricer'!L29</f>
        <v>108.625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109.5</v>
      </c>
      <c r="D30" s="104">
        <f>'Flex Supreme Pricer'!K30</f>
        <v>109.25</v>
      </c>
      <c r="E30" s="105">
        <f>'Flex Supreme Pricer'!L30</f>
        <v>109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72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DFA8-F9EC-464E-A691-FEF1DDB995CA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99.25</v>
      </c>
      <c r="C6" s="219">
        <v>99</v>
      </c>
      <c r="D6" s="220">
        <v>98.75</v>
      </c>
      <c r="F6" s="221"/>
      <c r="G6" s="221"/>
      <c r="H6" s="221"/>
      <c r="I6" s="221">
        <v>0</v>
      </c>
      <c r="J6" s="222">
        <f>F6+B6</f>
        <v>99.25</v>
      </c>
      <c r="K6" s="223">
        <f t="shared" ref="K6:L21" si="0">G6+C6</f>
        <v>99</v>
      </c>
      <c r="L6" s="224">
        <f t="shared" si="0"/>
        <v>98.75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99.875</v>
      </c>
      <c r="C7" s="219">
        <v>99.625</v>
      </c>
      <c r="D7" s="220">
        <v>99.375</v>
      </c>
      <c r="F7" s="221"/>
      <c r="G7" s="221"/>
      <c r="H7" s="221"/>
      <c r="I7" s="221">
        <v>0</v>
      </c>
      <c r="J7" s="222">
        <f t="shared" ref="J7:L30" si="1">F7+B7</f>
        <v>99.875</v>
      </c>
      <c r="K7" s="223">
        <f t="shared" si="0"/>
        <v>99.625</v>
      </c>
      <c r="L7" s="224">
        <f t="shared" si="0"/>
        <v>99.375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100.5</v>
      </c>
      <c r="C8" s="219">
        <v>100.25</v>
      </c>
      <c r="D8" s="220">
        <v>100</v>
      </c>
      <c r="F8" s="221"/>
      <c r="G8" s="221"/>
      <c r="H8" s="221"/>
      <c r="I8" s="221">
        <v>0</v>
      </c>
      <c r="J8" s="222">
        <f t="shared" si="1"/>
        <v>100.5</v>
      </c>
      <c r="K8" s="223">
        <f t="shared" si="0"/>
        <v>100.25</v>
      </c>
      <c r="L8" s="224">
        <f t="shared" si="0"/>
        <v>100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101.125</v>
      </c>
      <c r="C9" s="219">
        <v>100.875</v>
      </c>
      <c r="D9" s="220">
        <v>100.625</v>
      </c>
      <c r="F9" s="221"/>
      <c r="G9" s="221"/>
      <c r="H9" s="221"/>
      <c r="I9" s="221">
        <v>0</v>
      </c>
      <c r="J9" s="222">
        <f t="shared" si="1"/>
        <v>101.125</v>
      </c>
      <c r="K9" s="223">
        <f t="shared" si="0"/>
        <v>100.875</v>
      </c>
      <c r="L9" s="224">
        <f t="shared" si="0"/>
        <v>100.625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101.625</v>
      </c>
      <c r="C10" s="219">
        <v>101.375</v>
      </c>
      <c r="D10" s="220">
        <v>101.125</v>
      </c>
      <c r="F10" s="221"/>
      <c r="G10" s="221"/>
      <c r="H10" s="221"/>
      <c r="I10" s="221">
        <v>0</v>
      </c>
      <c r="J10" s="222">
        <f t="shared" si="1"/>
        <v>101.625</v>
      </c>
      <c r="K10" s="223">
        <f t="shared" si="0"/>
        <v>101.375</v>
      </c>
      <c r="L10" s="224">
        <f t="shared" si="0"/>
        <v>101.125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102.125</v>
      </c>
      <c r="C11" s="219">
        <v>101.875</v>
      </c>
      <c r="D11" s="220">
        <v>101.625</v>
      </c>
      <c r="F11" s="221"/>
      <c r="G11" s="221"/>
      <c r="H11" s="221"/>
      <c r="I11" s="221">
        <v>0</v>
      </c>
      <c r="J11" s="222">
        <f t="shared" si="1"/>
        <v>102.125</v>
      </c>
      <c r="K11" s="223">
        <f t="shared" si="0"/>
        <v>101.875</v>
      </c>
      <c r="L11" s="224">
        <f t="shared" si="0"/>
        <v>101.625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102.625</v>
      </c>
      <c r="C12" s="219">
        <v>102.375</v>
      </c>
      <c r="D12" s="220">
        <v>102.125</v>
      </c>
      <c r="F12" s="221"/>
      <c r="G12" s="221"/>
      <c r="H12" s="221"/>
      <c r="I12" s="221">
        <v>0</v>
      </c>
      <c r="J12" s="222">
        <f t="shared" si="1"/>
        <v>102.625</v>
      </c>
      <c r="K12" s="223">
        <f t="shared" si="0"/>
        <v>102.375</v>
      </c>
      <c r="L12" s="224">
        <f t="shared" si="0"/>
        <v>102.125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103.125</v>
      </c>
      <c r="C13" s="219">
        <v>102.875</v>
      </c>
      <c r="D13" s="220">
        <v>102.625</v>
      </c>
      <c r="F13" s="221"/>
      <c r="G13" s="221"/>
      <c r="H13" s="221"/>
      <c r="I13" s="221">
        <v>0</v>
      </c>
      <c r="J13" s="222">
        <f t="shared" si="1"/>
        <v>103.125</v>
      </c>
      <c r="K13" s="223">
        <f t="shared" si="0"/>
        <v>102.875</v>
      </c>
      <c r="L13" s="224">
        <f t="shared" si="0"/>
        <v>102.625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103.5</v>
      </c>
      <c r="C14" s="219">
        <v>103.25</v>
      </c>
      <c r="D14" s="220">
        <v>103</v>
      </c>
      <c r="F14" s="221"/>
      <c r="G14" s="221"/>
      <c r="H14" s="221"/>
      <c r="I14" s="221">
        <v>0</v>
      </c>
      <c r="J14" s="222">
        <f t="shared" si="1"/>
        <v>103.5</v>
      </c>
      <c r="K14" s="223">
        <f t="shared" si="0"/>
        <v>103.25</v>
      </c>
      <c r="L14" s="224">
        <f t="shared" si="0"/>
        <v>103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103.875</v>
      </c>
      <c r="C15" s="219">
        <v>103.625</v>
      </c>
      <c r="D15" s="220">
        <v>103.375</v>
      </c>
      <c r="F15" s="221"/>
      <c r="G15" s="221"/>
      <c r="H15" s="221"/>
      <c r="I15" s="221">
        <v>0</v>
      </c>
      <c r="J15" s="222">
        <f t="shared" si="1"/>
        <v>103.875</v>
      </c>
      <c r="K15" s="223">
        <f t="shared" si="0"/>
        <v>103.625</v>
      </c>
      <c r="L15" s="224">
        <f t="shared" si="0"/>
        <v>103.375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104.25</v>
      </c>
      <c r="C16" s="219">
        <v>104</v>
      </c>
      <c r="D16" s="220">
        <v>103.75</v>
      </c>
      <c r="F16" s="221"/>
      <c r="G16" s="221"/>
      <c r="H16" s="221"/>
      <c r="I16" s="221">
        <v>0</v>
      </c>
      <c r="J16" s="222">
        <f t="shared" si="1"/>
        <v>104.25</v>
      </c>
      <c r="K16" s="223">
        <f t="shared" si="0"/>
        <v>104</v>
      </c>
      <c r="L16" s="224">
        <f t="shared" si="0"/>
        <v>103.75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104.625</v>
      </c>
      <c r="C17" s="219">
        <v>104.375</v>
      </c>
      <c r="D17" s="220">
        <v>104.125</v>
      </c>
      <c r="F17" s="221"/>
      <c r="G17" s="221"/>
      <c r="H17" s="221"/>
      <c r="I17" s="221">
        <v>0</v>
      </c>
      <c r="J17" s="222">
        <f t="shared" si="1"/>
        <v>104.625</v>
      </c>
      <c r="K17" s="223">
        <f t="shared" si="0"/>
        <v>104.375</v>
      </c>
      <c r="L17" s="224">
        <f t="shared" si="0"/>
        <v>104.125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105</v>
      </c>
      <c r="C18" s="219">
        <v>104.75</v>
      </c>
      <c r="D18" s="220">
        <v>104.5</v>
      </c>
      <c r="F18" s="221"/>
      <c r="G18" s="221"/>
      <c r="H18" s="221"/>
      <c r="I18" s="221">
        <v>0</v>
      </c>
      <c r="J18" s="222">
        <f t="shared" si="1"/>
        <v>105</v>
      </c>
      <c r="K18" s="223">
        <f t="shared" si="0"/>
        <v>104.75</v>
      </c>
      <c r="L18" s="224">
        <f t="shared" si="0"/>
        <v>104.5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105.375</v>
      </c>
      <c r="C19" s="219">
        <v>105.125</v>
      </c>
      <c r="D19" s="220">
        <v>104.875</v>
      </c>
      <c r="F19" s="221"/>
      <c r="G19" s="221"/>
      <c r="H19" s="221"/>
      <c r="I19" s="221">
        <v>0</v>
      </c>
      <c r="J19" s="222">
        <f t="shared" si="1"/>
        <v>105.375</v>
      </c>
      <c r="K19" s="223">
        <f t="shared" si="0"/>
        <v>105.125</v>
      </c>
      <c r="L19" s="224">
        <f t="shared" si="0"/>
        <v>104.875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105.75</v>
      </c>
      <c r="C20" s="219">
        <v>105.5</v>
      </c>
      <c r="D20" s="220">
        <v>105.25</v>
      </c>
      <c r="F20" s="221"/>
      <c r="G20" s="221"/>
      <c r="H20" s="221"/>
      <c r="I20" s="221">
        <v>0</v>
      </c>
      <c r="J20" s="222">
        <f t="shared" si="1"/>
        <v>105.75</v>
      </c>
      <c r="K20" s="223">
        <f t="shared" si="0"/>
        <v>105.5</v>
      </c>
      <c r="L20" s="224">
        <f t="shared" si="0"/>
        <v>105.25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106.125</v>
      </c>
      <c r="C21" s="219">
        <v>105.875</v>
      </c>
      <c r="D21" s="220">
        <v>105.625</v>
      </c>
      <c r="F21" s="221"/>
      <c r="G21" s="221"/>
      <c r="H21" s="221"/>
      <c r="I21" s="221">
        <v>0</v>
      </c>
      <c r="J21" s="222">
        <f t="shared" si="1"/>
        <v>106.125</v>
      </c>
      <c r="K21" s="223">
        <f t="shared" si="0"/>
        <v>105.875</v>
      </c>
      <c r="L21" s="224">
        <f t="shared" si="0"/>
        <v>105.625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106.5</v>
      </c>
      <c r="C22" s="219">
        <v>106.25</v>
      </c>
      <c r="D22" s="220">
        <v>106</v>
      </c>
      <c r="F22" s="221"/>
      <c r="G22" s="221"/>
      <c r="H22" s="221"/>
      <c r="I22" s="221">
        <v>0</v>
      </c>
      <c r="J22" s="222">
        <f t="shared" si="1"/>
        <v>106.5</v>
      </c>
      <c r="K22" s="223">
        <f t="shared" si="1"/>
        <v>106.25</v>
      </c>
      <c r="L22" s="224">
        <f t="shared" si="1"/>
        <v>106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106.875</v>
      </c>
      <c r="C23" s="219">
        <v>106.625</v>
      </c>
      <c r="D23" s="220">
        <v>106.375</v>
      </c>
      <c r="F23" s="221"/>
      <c r="G23" s="221"/>
      <c r="H23" s="221"/>
      <c r="I23" s="221">
        <v>0</v>
      </c>
      <c r="J23" s="222">
        <f t="shared" si="1"/>
        <v>106.875</v>
      </c>
      <c r="K23" s="223">
        <f t="shared" si="1"/>
        <v>106.625</v>
      </c>
      <c r="L23" s="224">
        <f t="shared" si="1"/>
        <v>106.375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107.25</v>
      </c>
      <c r="C24" s="219">
        <v>107</v>
      </c>
      <c r="D24" s="220">
        <v>106.75</v>
      </c>
      <c r="F24" s="221"/>
      <c r="G24" s="221"/>
      <c r="H24" s="221"/>
      <c r="I24" s="221">
        <v>0</v>
      </c>
      <c r="J24" s="222">
        <f t="shared" si="1"/>
        <v>107.25</v>
      </c>
      <c r="K24" s="223">
        <f t="shared" si="1"/>
        <v>107</v>
      </c>
      <c r="L24" s="224">
        <f t="shared" si="1"/>
        <v>106.75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107.625</v>
      </c>
      <c r="C25" s="219">
        <v>107.375</v>
      </c>
      <c r="D25" s="220">
        <v>107.125</v>
      </c>
      <c r="F25" s="221"/>
      <c r="G25" s="221"/>
      <c r="H25" s="221"/>
      <c r="I25" s="221">
        <v>0</v>
      </c>
      <c r="J25" s="222">
        <f t="shared" si="1"/>
        <v>107.625</v>
      </c>
      <c r="K25" s="223">
        <f t="shared" si="1"/>
        <v>107.375</v>
      </c>
      <c r="L25" s="224">
        <f t="shared" si="1"/>
        <v>107.125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108</v>
      </c>
      <c r="C26" s="219">
        <v>107.75</v>
      </c>
      <c r="D26" s="220">
        <v>107.5</v>
      </c>
      <c r="F26" s="221"/>
      <c r="G26" s="221"/>
      <c r="H26" s="221"/>
      <c r="I26" s="221">
        <v>0</v>
      </c>
      <c r="J26" s="222">
        <f t="shared" si="1"/>
        <v>108</v>
      </c>
      <c r="K26" s="223">
        <f t="shared" si="1"/>
        <v>107.75</v>
      </c>
      <c r="L26" s="224">
        <f t="shared" si="1"/>
        <v>107.5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108.375</v>
      </c>
      <c r="C27" s="219">
        <v>108.125</v>
      </c>
      <c r="D27" s="220">
        <v>107.875</v>
      </c>
      <c r="F27" s="221"/>
      <c r="G27" s="221"/>
      <c r="H27" s="221"/>
      <c r="I27" s="221">
        <v>0</v>
      </c>
      <c r="J27" s="222">
        <f t="shared" si="1"/>
        <v>108.375</v>
      </c>
      <c r="K27" s="223">
        <f t="shared" si="1"/>
        <v>108.125</v>
      </c>
      <c r="L27" s="224">
        <f t="shared" si="1"/>
        <v>107.875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108.75</v>
      </c>
      <c r="C28" s="219">
        <v>108.5</v>
      </c>
      <c r="D28" s="220">
        <v>108.25</v>
      </c>
      <c r="F28" s="221"/>
      <c r="G28" s="221"/>
      <c r="H28" s="221"/>
      <c r="I28" s="221">
        <v>0</v>
      </c>
      <c r="J28" s="222">
        <f t="shared" si="1"/>
        <v>108.75</v>
      </c>
      <c r="K28" s="223">
        <f t="shared" si="1"/>
        <v>108.5</v>
      </c>
      <c r="L28" s="224">
        <f t="shared" si="1"/>
        <v>108.25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109.125</v>
      </c>
      <c r="C29" s="219">
        <v>108.875</v>
      </c>
      <c r="D29" s="220">
        <v>108.625</v>
      </c>
      <c r="F29" s="221"/>
      <c r="G29" s="221"/>
      <c r="H29" s="221"/>
      <c r="I29" s="221">
        <v>0</v>
      </c>
      <c r="J29" s="222">
        <f t="shared" si="1"/>
        <v>109.125</v>
      </c>
      <c r="K29" s="223">
        <f t="shared" si="1"/>
        <v>108.875</v>
      </c>
      <c r="L29" s="224">
        <f t="shared" si="1"/>
        <v>108.625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109.5</v>
      </c>
      <c r="C30" s="229">
        <v>109.25</v>
      </c>
      <c r="D30" s="230">
        <v>109</v>
      </c>
      <c r="E30" s="231"/>
      <c r="F30" s="221"/>
      <c r="G30" s="221"/>
      <c r="H30" s="221"/>
      <c r="I30" s="221">
        <v>0</v>
      </c>
      <c r="J30" s="232">
        <f t="shared" si="1"/>
        <v>109.5</v>
      </c>
      <c r="K30" s="233">
        <f t="shared" si="1"/>
        <v>109.25</v>
      </c>
      <c r="L30" s="234">
        <f t="shared" si="1"/>
        <v>109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E3F7-D7C5-4E8F-AABC-8981E14484B8}">
  <sheetPr published="0" codeName="Sheet3">
    <tabColor rgb="FF00B0F0"/>
    <pageSetUpPr fitToPage="1"/>
  </sheetPr>
  <dimension ref="B1:AE63"/>
  <sheetViews>
    <sheetView topLeftCell="A31" zoomScaleNormal="100" workbookViewId="0">
      <selection activeCell="J19" sqref="J19:P22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03/07/2024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98.635000000000005</v>
      </c>
      <c r="D7" s="273">
        <f>'Flex Select Prime Pricer'!I6</f>
        <v>98.5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99.26</v>
      </c>
      <c r="D8" s="273">
        <f>'Flex Select Prime Pricer'!I7</f>
        <v>99.125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99.885000000000005</v>
      </c>
      <c r="D9" s="273">
        <f>'Flex Select Prime Pricer'!I8</f>
        <v>99.75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100.51</v>
      </c>
      <c r="D10" s="273">
        <f>'Flex Select Prime Pricer'!I9</f>
        <v>100.375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101.13500000000001</v>
      </c>
      <c r="D11" s="273">
        <f>'Flex Select Prime Pricer'!I10</f>
        <v>101</v>
      </c>
      <c r="E11" s="274"/>
      <c r="F11" s="284"/>
      <c r="G11" s="285" t="s">
        <v>28</v>
      </c>
      <c r="H11" s="286">
        <v>0.125</v>
      </c>
      <c r="I11" s="286">
        <v>-0.25</v>
      </c>
      <c r="J11" s="286">
        <v>-0.375</v>
      </c>
      <c r="K11" s="286">
        <v>-0.75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101.63500000000001</v>
      </c>
      <c r="D12" s="273">
        <f>'Flex Select Prime Pricer'!I11</f>
        <v>101.5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102.01</v>
      </c>
      <c r="D13" s="273">
        <f>'Flex Select Prime Pricer'!I12</f>
        <v>101.875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102.38500000000001</v>
      </c>
      <c r="D14" s="273">
        <f>'Flex Select Prime Pricer'!I13</f>
        <v>102.25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102.63500000000001</v>
      </c>
      <c r="D15" s="273">
        <f>'Flex Select Prime Pricer'!I14</f>
        <v>102.5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102.88500000000001</v>
      </c>
      <c r="D16" s="273">
        <f>'Flex Select Prime Pricer'!I15</f>
        <v>102.75</v>
      </c>
      <c r="E16" s="274"/>
      <c r="F16" s="298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103.13500000000001</v>
      </c>
      <c r="D17" s="273">
        <f>'Flex Select Prime Pricer'!I16</f>
        <v>103</v>
      </c>
      <c r="E17" s="274"/>
      <c r="F17" s="298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103.38500000000001</v>
      </c>
      <c r="D18" s="273">
        <f>'Flex Select Prime Pricer'!I17</f>
        <v>103.25</v>
      </c>
      <c r="E18" s="274"/>
      <c r="F18" s="298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103.63500000000001</v>
      </c>
      <c r="D19" s="273">
        <f>'Flex Select Prime Pricer'!I18</f>
        <v>103.5</v>
      </c>
      <c r="E19" s="274"/>
      <c r="F19" s="298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1" t="s">
        <v>18</v>
      </c>
      <c r="O19" s="291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103.88500000000001</v>
      </c>
      <c r="D20" s="273">
        <f>'Flex Select Prime Pricer'!I19</f>
        <v>103.75</v>
      </c>
      <c r="E20" s="274"/>
      <c r="F20" s="298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5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104.13500000000001</v>
      </c>
      <c r="D21" s="273">
        <f>'Flex Select Prime Pricer'!I20</f>
        <v>104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104.38500000000001</v>
      </c>
      <c r="D22" s="273">
        <f>'Flex Select Prime Pricer'!I21</f>
        <v>104.25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104.63500000000001</v>
      </c>
      <c r="D23" s="273">
        <f>'Flex Select Prime Pricer'!I22</f>
        <v>104.5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104.88500000000001</v>
      </c>
      <c r="D24" s="273">
        <f>'Flex Select Prime Pricer'!I23</f>
        <v>104.75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105.13500000000001</v>
      </c>
      <c r="D25" s="273">
        <f>'Flex Select Prime Pricer'!I24</f>
        <v>105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105.38500000000001</v>
      </c>
      <c r="D26" s="273">
        <f>'Flex Select Prime Pricer'!I25</f>
        <v>105.25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105.57250000000001</v>
      </c>
      <c r="D27" s="273">
        <f>'Flex Select Prime Pricer'!I26</f>
        <v>105.4375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105.76</v>
      </c>
      <c r="D28" s="273">
        <f>'Flex Select Prime Pricer'!I27</f>
        <v>105.625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105.94750000000001</v>
      </c>
      <c r="D29" s="273">
        <f>'Flex Select Prime Pricer'!I28</f>
        <v>105.8125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106.10375000000001</v>
      </c>
      <c r="D30" s="273">
        <f>'Flex Select Prime Pricer'!I29</f>
        <v>105.96875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106.26</v>
      </c>
      <c r="D31" s="273">
        <f>'Flex Select Prime Pricer'!I30</f>
        <v>106.125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106.41625000000001</v>
      </c>
      <c r="D32" s="273">
        <f>'Flex Select Prime Pricer'!I31</f>
        <v>106.28125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106.57250000000001</v>
      </c>
      <c r="D33" s="273">
        <f>'Flex Select Prime Pricer'!I32</f>
        <v>106.4375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106.72875000000001</v>
      </c>
      <c r="D34" s="273">
        <f>'Flex Select Prime Pricer'!I33</f>
        <v>106.59375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106.88500000000001</v>
      </c>
      <c r="D35" s="273">
        <f>'Flex Select Prime Pricer'!I34</f>
        <v>106.75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107.04125000000001</v>
      </c>
      <c r="D36" s="273">
        <f>'Flex Select Prime Pricer'!I35</f>
        <v>106.90625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107.19750000000001</v>
      </c>
      <c r="D37" s="273">
        <f>'Flex Select Prime Pricer'!I36</f>
        <v>107.0625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107.35375000000001</v>
      </c>
      <c r="D38" s="273">
        <f>'Flex Select Prime Pricer'!I37</f>
        <v>107.21875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107.51</v>
      </c>
      <c r="D39" s="273">
        <f>'Flex Select Prime Pricer'!I38</f>
        <v>107.375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107.66625000000001</v>
      </c>
      <c r="D40" s="273">
        <f>'Flex Select Prime Pricer'!I39</f>
        <v>107.53125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107.82250000000001</v>
      </c>
      <c r="D41" s="273">
        <f>'Flex Select Prime Pricer'!I40</f>
        <v>107.6875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107.97875000000001</v>
      </c>
      <c r="D42" s="273">
        <f>'Flex Select Prime Pricer'!I41</f>
        <v>107.84375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108.13500000000001</v>
      </c>
      <c r="D43" s="273">
        <f>'Flex Select Prime Pricer'!I42</f>
        <v>108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108.29125000000001</v>
      </c>
      <c r="D44" s="273">
        <f>'Flex Select Prime Pricer'!I43</f>
        <v>108.15625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108.44750000000001</v>
      </c>
      <c r="D45" s="346">
        <f>'Flex Select Prime Pricer'!I44</f>
        <v>108.3125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102</v>
      </c>
      <c r="E46" s="351">
        <v>98</v>
      </c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68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1" t="s">
        <v>179</v>
      </c>
      <c r="C56" s="372" t="s">
        <v>180</v>
      </c>
      <c r="D56" s="373" t="s">
        <v>181</v>
      </c>
      <c r="E56" s="374">
        <f>'Flex Select Prime Pricer'!$B$3</f>
        <v>5.32</v>
      </c>
      <c r="F56" s="344"/>
      <c r="G56" s="320" t="s">
        <v>182</v>
      </c>
      <c r="H56" s="375">
        <v>-1</v>
      </c>
      <c r="I56" s="375">
        <v>-1</v>
      </c>
      <c r="J56" s="375">
        <v>-1</v>
      </c>
      <c r="K56" s="375">
        <v>-1</v>
      </c>
      <c r="L56" s="376">
        <v>-1.125</v>
      </c>
      <c r="M56" s="376">
        <v>-1.25</v>
      </c>
      <c r="N56" s="376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4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A0F7-573D-4BA7-ACD0-FF5AAB337212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98.635000000000005</v>
      </c>
      <c r="C6" s="220">
        <v>98.5</v>
      </c>
      <c r="E6" s="413"/>
      <c r="F6" s="413"/>
      <c r="H6" s="222">
        <f t="shared" ref="H6:I21" si="0">E6+B6</f>
        <v>98.635000000000005</v>
      </c>
      <c r="I6" s="223">
        <f t="shared" si="0"/>
        <v>98.5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99.26</v>
      </c>
      <c r="C7" s="220">
        <v>99.125</v>
      </c>
      <c r="E7" s="413"/>
      <c r="F7" s="413"/>
      <c r="H7" s="222">
        <f t="shared" si="0"/>
        <v>99.26</v>
      </c>
      <c r="I7" s="223">
        <f t="shared" si="0"/>
        <v>99.125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99.885000000000005</v>
      </c>
      <c r="C8" s="220">
        <v>99.75</v>
      </c>
      <c r="E8" s="413"/>
      <c r="F8" s="413"/>
      <c r="H8" s="222">
        <f t="shared" si="0"/>
        <v>99.885000000000005</v>
      </c>
      <c r="I8" s="223">
        <f t="shared" si="0"/>
        <v>99.75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100.51</v>
      </c>
      <c r="C9" s="220">
        <v>100.375</v>
      </c>
      <c r="E9" s="413"/>
      <c r="F9" s="413"/>
      <c r="H9" s="222">
        <f t="shared" si="0"/>
        <v>100.51</v>
      </c>
      <c r="I9" s="223">
        <f t="shared" si="0"/>
        <v>100.375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101.13500000000001</v>
      </c>
      <c r="C10" s="220">
        <v>101</v>
      </c>
      <c r="E10" s="413"/>
      <c r="F10" s="413"/>
      <c r="H10" s="222">
        <f t="shared" si="0"/>
        <v>101.13500000000001</v>
      </c>
      <c r="I10" s="223">
        <f t="shared" si="0"/>
        <v>101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101.63500000000001</v>
      </c>
      <c r="C11" s="220">
        <v>101.5</v>
      </c>
      <c r="E11" s="413"/>
      <c r="F11" s="413"/>
      <c r="H11" s="222">
        <f t="shared" si="0"/>
        <v>101.63500000000001</v>
      </c>
      <c r="I11" s="223">
        <f t="shared" si="0"/>
        <v>101.5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102.01</v>
      </c>
      <c r="C12" s="220">
        <v>101.875</v>
      </c>
      <c r="E12" s="413"/>
      <c r="F12" s="413"/>
      <c r="H12" s="222">
        <f t="shared" si="0"/>
        <v>102.01</v>
      </c>
      <c r="I12" s="223">
        <f t="shared" si="0"/>
        <v>101.875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102.38500000000001</v>
      </c>
      <c r="C13" s="220">
        <v>102.25</v>
      </c>
      <c r="E13" s="413"/>
      <c r="F13" s="413"/>
      <c r="H13" s="222">
        <f t="shared" si="0"/>
        <v>102.38500000000001</v>
      </c>
      <c r="I13" s="223">
        <f t="shared" si="0"/>
        <v>102.25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102.63500000000001</v>
      </c>
      <c r="C14" s="220">
        <v>102.5</v>
      </c>
      <c r="E14" s="413"/>
      <c r="F14" s="413"/>
      <c r="H14" s="222">
        <f t="shared" si="0"/>
        <v>102.63500000000001</v>
      </c>
      <c r="I14" s="223">
        <f t="shared" si="0"/>
        <v>102.5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102.88500000000001</v>
      </c>
      <c r="C15" s="220">
        <v>102.75</v>
      </c>
      <c r="E15" s="413"/>
      <c r="F15" s="413"/>
      <c r="H15" s="222">
        <f t="shared" si="0"/>
        <v>102.88500000000001</v>
      </c>
      <c r="I15" s="223">
        <f t="shared" si="0"/>
        <v>102.75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103.13500000000001</v>
      </c>
      <c r="C16" s="220">
        <v>103</v>
      </c>
      <c r="E16" s="413"/>
      <c r="F16" s="413"/>
      <c r="H16" s="222">
        <f t="shared" si="0"/>
        <v>103.13500000000001</v>
      </c>
      <c r="I16" s="223">
        <f t="shared" si="0"/>
        <v>103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103.38500000000001</v>
      </c>
      <c r="C17" s="220">
        <v>103.25</v>
      </c>
      <c r="E17" s="413"/>
      <c r="F17" s="413"/>
      <c r="H17" s="222">
        <f t="shared" si="0"/>
        <v>103.38500000000001</v>
      </c>
      <c r="I17" s="223">
        <f t="shared" si="0"/>
        <v>103.25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103.63500000000001</v>
      </c>
      <c r="C18" s="220">
        <v>103.5</v>
      </c>
      <c r="E18" s="413"/>
      <c r="F18" s="413"/>
      <c r="H18" s="222">
        <f t="shared" si="0"/>
        <v>103.63500000000001</v>
      </c>
      <c r="I18" s="223">
        <f t="shared" si="0"/>
        <v>103.5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103.88500000000001</v>
      </c>
      <c r="C19" s="220">
        <v>103.75</v>
      </c>
      <c r="E19" s="413"/>
      <c r="F19" s="413"/>
      <c r="H19" s="222">
        <f t="shared" si="0"/>
        <v>103.88500000000001</v>
      </c>
      <c r="I19" s="223">
        <f t="shared" si="0"/>
        <v>103.75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104.13500000000001</v>
      </c>
      <c r="C20" s="220">
        <v>104</v>
      </c>
      <c r="E20" s="413"/>
      <c r="F20" s="413"/>
      <c r="H20" s="222">
        <f t="shared" si="0"/>
        <v>104.13500000000001</v>
      </c>
      <c r="I20" s="223">
        <f t="shared" si="0"/>
        <v>104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104.38500000000001</v>
      </c>
      <c r="C21" s="220">
        <v>104.25</v>
      </c>
      <c r="E21" s="413"/>
      <c r="F21" s="413"/>
      <c r="H21" s="222">
        <f t="shared" si="0"/>
        <v>104.38500000000001</v>
      </c>
      <c r="I21" s="223">
        <f t="shared" si="0"/>
        <v>104.25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104.63500000000001</v>
      </c>
      <c r="C22" s="220">
        <v>104.5</v>
      </c>
      <c r="E22" s="413"/>
      <c r="F22" s="413"/>
      <c r="H22" s="222">
        <f t="shared" ref="H22:I59" si="3">E22+B22</f>
        <v>104.63500000000001</v>
      </c>
      <c r="I22" s="223">
        <f t="shared" si="3"/>
        <v>104.5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104.88500000000001</v>
      </c>
      <c r="C23" s="220">
        <v>104.75</v>
      </c>
      <c r="E23" s="413"/>
      <c r="F23" s="413"/>
      <c r="H23" s="222">
        <f t="shared" si="3"/>
        <v>104.88500000000001</v>
      </c>
      <c r="I23" s="223">
        <f t="shared" si="3"/>
        <v>104.75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105.13500000000001</v>
      </c>
      <c r="C24" s="220">
        <v>105</v>
      </c>
      <c r="E24" s="413"/>
      <c r="F24" s="413"/>
      <c r="H24" s="222">
        <f t="shared" si="3"/>
        <v>105.13500000000001</v>
      </c>
      <c r="I24" s="223">
        <f t="shared" si="3"/>
        <v>105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105.38500000000001</v>
      </c>
      <c r="C25" s="220">
        <v>105.25</v>
      </c>
      <c r="E25" s="413"/>
      <c r="F25" s="413"/>
      <c r="H25" s="222">
        <f t="shared" si="3"/>
        <v>105.38500000000001</v>
      </c>
      <c r="I25" s="223">
        <f t="shared" si="3"/>
        <v>105.25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105.57250000000001</v>
      </c>
      <c r="C26" s="220">
        <v>105.4375</v>
      </c>
      <c r="E26" s="413"/>
      <c r="F26" s="413"/>
      <c r="H26" s="222">
        <f t="shared" si="3"/>
        <v>105.57250000000001</v>
      </c>
      <c r="I26" s="223">
        <f t="shared" si="3"/>
        <v>105.4375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105.76</v>
      </c>
      <c r="C27" s="220">
        <v>105.625</v>
      </c>
      <c r="E27" s="413"/>
      <c r="F27" s="413"/>
      <c r="H27" s="222">
        <f t="shared" si="3"/>
        <v>105.76</v>
      </c>
      <c r="I27" s="223">
        <f t="shared" si="3"/>
        <v>105.625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105.94750000000001</v>
      </c>
      <c r="C28" s="220">
        <v>105.8125</v>
      </c>
      <c r="E28" s="413"/>
      <c r="F28" s="413"/>
      <c r="H28" s="222">
        <f t="shared" si="3"/>
        <v>105.94750000000001</v>
      </c>
      <c r="I28" s="223">
        <f t="shared" si="3"/>
        <v>105.8125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106.10375000000001</v>
      </c>
      <c r="C29" s="220">
        <v>105.96875</v>
      </c>
      <c r="E29" s="413"/>
      <c r="F29" s="413"/>
      <c r="H29" s="222">
        <f t="shared" si="3"/>
        <v>106.10375000000001</v>
      </c>
      <c r="I29" s="223">
        <f t="shared" si="3"/>
        <v>105.96875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106.26</v>
      </c>
      <c r="C30" s="220">
        <v>106.125</v>
      </c>
      <c r="E30" s="413"/>
      <c r="F30" s="413"/>
      <c r="H30" s="222">
        <f t="shared" si="3"/>
        <v>106.26</v>
      </c>
      <c r="I30" s="223">
        <f t="shared" si="3"/>
        <v>106.125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106.41625000000001</v>
      </c>
      <c r="C31" s="220">
        <v>106.28125</v>
      </c>
      <c r="E31" s="413"/>
      <c r="F31" s="413"/>
      <c r="H31" s="222">
        <f t="shared" si="3"/>
        <v>106.41625000000001</v>
      </c>
      <c r="I31" s="223">
        <f t="shared" si="3"/>
        <v>106.28125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106.57250000000001</v>
      </c>
      <c r="C32" s="220">
        <v>106.4375</v>
      </c>
      <c r="E32" s="413"/>
      <c r="F32" s="413"/>
      <c r="H32" s="222">
        <f t="shared" si="3"/>
        <v>106.57250000000001</v>
      </c>
      <c r="I32" s="223">
        <f t="shared" si="3"/>
        <v>106.4375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106.72875000000001</v>
      </c>
      <c r="C33" s="220">
        <v>106.59375</v>
      </c>
      <c r="E33" s="413"/>
      <c r="F33" s="413"/>
      <c r="H33" s="222">
        <f t="shared" si="3"/>
        <v>106.72875000000001</v>
      </c>
      <c r="I33" s="223">
        <f t="shared" si="3"/>
        <v>106.59375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106.88500000000001</v>
      </c>
      <c r="C34" s="220">
        <v>106.75</v>
      </c>
      <c r="E34" s="413"/>
      <c r="F34" s="413"/>
      <c r="H34" s="222">
        <f t="shared" si="3"/>
        <v>106.88500000000001</v>
      </c>
      <c r="I34" s="223">
        <f t="shared" si="3"/>
        <v>106.75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107.04125000000001</v>
      </c>
      <c r="C35" s="220">
        <v>106.90625</v>
      </c>
      <c r="E35" s="413"/>
      <c r="F35" s="413"/>
      <c r="H35" s="222">
        <f t="shared" si="3"/>
        <v>107.04125000000001</v>
      </c>
      <c r="I35" s="223">
        <f t="shared" si="3"/>
        <v>106.90625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107.19750000000001</v>
      </c>
      <c r="C36" s="220">
        <v>107.0625</v>
      </c>
      <c r="E36" s="413"/>
      <c r="F36" s="413"/>
      <c r="H36" s="222">
        <f t="shared" si="3"/>
        <v>107.19750000000001</v>
      </c>
      <c r="I36" s="223">
        <f t="shared" si="3"/>
        <v>107.0625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107.35375000000001</v>
      </c>
      <c r="C37" s="220">
        <v>107.21875</v>
      </c>
      <c r="E37" s="413"/>
      <c r="F37" s="413"/>
      <c r="H37" s="222">
        <f t="shared" si="3"/>
        <v>107.35375000000001</v>
      </c>
      <c r="I37" s="223">
        <f t="shared" si="3"/>
        <v>107.21875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107.51</v>
      </c>
      <c r="C38" s="220">
        <v>107.375</v>
      </c>
      <c r="E38" s="413"/>
      <c r="F38" s="413"/>
      <c r="H38" s="222">
        <f t="shared" si="3"/>
        <v>107.51</v>
      </c>
      <c r="I38" s="223">
        <f t="shared" si="3"/>
        <v>107.375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107.66625000000001</v>
      </c>
      <c r="C39" s="220">
        <v>107.53125</v>
      </c>
      <c r="E39" s="413"/>
      <c r="F39" s="413"/>
      <c r="H39" s="222">
        <f t="shared" si="3"/>
        <v>107.66625000000001</v>
      </c>
      <c r="I39" s="223">
        <f t="shared" si="3"/>
        <v>107.53125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107.82250000000001</v>
      </c>
      <c r="C40" s="220">
        <v>107.6875</v>
      </c>
      <c r="E40" s="413"/>
      <c r="F40" s="413"/>
      <c r="H40" s="222">
        <f t="shared" si="3"/>
        <v>107.82250000000001</v>
      </c>
      <c r="I40" s="223">
        <f t="shared" si="3"/>
        <v>107.6875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107.97875000000001</v>
      </c>
      <c r="C41" s="220">
        <v>107.84375</v>
      </c>
      <c r="E41" s="413"/>
      <c r="F41" s="413"/>
      <c r="H41" s="222">
        <f t="shared" si="3"/>
        <v>107.97875000000001</v>
      </c>
      <c r="I41" s="223">
        <f t="shared" si="3"/>
        <v>107.84375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108.13500000000001</v>
      </c>
      <c r="C42" s="220">
        <v>108</v>
      </c>
      <c r="E42" s="413"/>
      <c r="F42" s="413"/>
      <c r="H42" s="222">
        <f t="shared" si="3"/>
        <v>108.13500000000001</v>
      </c>
      <c r="I42" s="223">
        <f t="shared" si="3"/>
        <v>108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108.29125000000001</v>
      </c>
      <c r="C43" s="220">
        <v>108.15625</v>
      </c>
      <c r="E43" s="413"/>
      <c r="F43" s="413"/>
      <c r="H43" s="222">
        <f t="shared" si="3"/>
        <v>108.29125000000001</v>
      </c>
      <c r="I43" s="223">
        <f t="shared" si="3"/>
        <v>108.15625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108.44750000000001</v>
      </c>
      <c r="C44" s="230">
        <v>108.3125</v>
      </c>
      <c r="E44" s="413"/>
      <c r="F44" s="413"/>
      <c r="H44" s="222">
        <f t="shared" si="3"/>
        <v>108.44750000000001</v>
      </c>
      <c r="I44" s="223">
        <f t="shared" si="3"/>
        <v>108.3125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90F1-C378-4083-8306-0385D0B08A10}">
  <sheetPr published="0" codeName="Sheet5">
    <tabColor rgb="FF0070C0"/>
    <pageSetUpPr fitToPage="1"/>
  </sheetPr>
  <dimension ref="B1:Y57"/>
  <sheetViews>
    <sheetView zoomScaleNormal="100" workbookViewId="0">
      <selection activeCell="J19" sqref="J19:P22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 t="str">
        <f>TEXT(Control!$B$1,"MM/DD/YYYY")&amp;" "&amp;Control!B2</f>
        <v>03/07/2024 A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98.438299999999998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99.063299999999998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61">
        <v>-0.5</v>
      </c>
      <c r="O8" s="461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99.688299999999998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61">
        <v>-0.625</v>
      </c>
      <c r="O9" s="461">
        <v>-1.5</v>
      </c>
      <c r="P9" s="458">
        <v>-2.75</v>
      </c>
      <c r="Q9" s="462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100.3133</v>
      </c>
      <c r="E10" s="460"/>
      <c r="F10" s="453"/>
      <c r="G10" s="454"/>
      <c r="H10" s="463" t="s">
        <v>201</v>
      </c>
      <c r="I10" s="464"/>
      <c r="J10" s="457">
        <v>0</v>
      </c>
      <c r="K10" s="458">
        <v>-0.25</v>
      </c>
      <c r="L10" s="458">
        <v>-0.5</v>
      </c>
      <c r="M10" s="458">
        <v>-0.875</v>
      </c>
      <c r="N10" s="461">
        <v>-1.125</v>
      </c>
      <c r="O10" s="461">
        <v>-2.625</v>
      </c>
      <c r="P10" s="465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100.9383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-1.625</v>
      </c>
      <c r="N11" s="461">
        <v>-2.5</v>
      </c>
      <c r="O11" s="461">
        <v>-3</v>
      </c>
      <c r="P11" s="466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101.4383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-2.25</v>
      </c>
      <c r="N12" s="461">
        <v>-3.125</v>
      </c>
      <c r="O12" s="467" t="s">
        <v>18</v>
      </c>
      <c r="P12" s="466" t="s">
        <v>18</v>
      </c>
      <c r="Q12" s="460"/>
      <c r="R12" s="468" t="s">
        <v>55</v>
      </c>
      <c r="S12" s="468"/>
      <c r="T12" s="468"/>
      <c r="U12" s="468"/>
      <c r="V12" s="468"/>
      <c r="W12" s="468"/>
      <c r="X12" s="469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101.8133</v>
      </c>
      <c r="E13" s="460"/>
      <c r="F13" s="453"/>
      <c r="G13" s="454"/>
      <c r="H13" s="455" t="s">
        <v>109</v>
      </c>
      <c r="I13" s="456"/>
      <c r="J13" s="470">
        <v>-2.5</v>
      </c>
      <c r="K13" s="471">
        <v>-2.875</v>
      </c>
      <c r="L13" s="471">
        <v>-3.5</v>
      </c>
      <c r="M13" s="471">
        <v>-4.375</v>
      </c>
      <c r="N13" s="472" t="s">
        <v>18</v>
      </c>
      <c r="O13" s="473" t="s">
        <v>18</v>
      </c>
      <c r="P13" s="466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102.1883</v>
      </c>
      <c r="E14" s="460"/>
      <c r="F14" s="453"/>
      <c r="G14" s="454"/>
      <c r="H14" s="455" t="s">
        <v>203</v>
      </c>
      <c r="I14" s="456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102.4383</v>
      </c>
      <c r="E15" s="460"/>
      <c r="F15" s="453"/>
      <c r="G15" s="454"/>
      <c r="H15" s="463" t="s">
        <v>204</v>
      </c>
      <c r="I15" s="464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0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102.8133</v>
      </c>
      <c r="E16" s="460"/>
      <c r="F16" s="475"/>
      <c r="G16" s="475"/>
      <c r="H16" s="443"/>
      <c r="I16" s="443"/>
      <c r="J16" s="476" t="s">
        <v>198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103.0633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103.3133</v>
      </c>
      <c r="E18" s="460"/>
      <c r="F18" s="453" t="s">
        <v>206</v>
      </c>
      <c r="G18" s="453"/>
      <c r="H18" s="478" t="s">
        <v>207</v>
      </c>
      <c r="I18" s="479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0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103.5633</v>
      </c>
      <c r="E19" s="460"/>
      <c r="F19" s="453"/>
      <c r="G19" s="453"/>
      <c r="H19" s="481" t="s">
        <v>208</v>
      </c>
      <c r="I19" s="482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0" t="s">
        <v>18</v>
      </c>
      <c r="Q19" s="460"/>
      <c r="R19" s="483" t="s">
        <v>209</v>
      </c>
      <c r="S19" s="483"/>
      <c r="T19" s="483"/>
      <c r="U19" s="483"/>
      <c r="V19" s="483"/>
      <c r="W19" s="483"/>
      <c r="X19" s="484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103.8133</v>
      </c>
      <c r="E20" s="460"/>
      <c r="F20" s="453"/>
      <c r="G20" s="453"/>
      <c r="H20" s="485" t="s">
        <v>210</v>
      </c>
      <c r="I20" s="486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104.0633</v>
      </c>
      <c r="E21" s="460"/>
      <c r="F21" s="453"/>
      <c r="G21" s="453"/>
      <c r="H21" s="485" t="s">
        <v>211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60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104.3133</v>
      </c>
      <c r="E22" s="460"/>
      <c r="F22" s="453"/>
      <c r="G22" s="453"/>
      <c r="H22" s="485" t="s">
        <v>213</v>
      </c>
      <c r="I22" s="486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8" t="s">
        <v>18</v>
      </c>
      <c r="P22" s="489" t="s">
        <v>18</v>
      </c>
      <c r="Q22" s="460"/>
      <c r="R22" s="294" t="s">
        <v>27</v>
      </c>
      <c r="S22" s="294"/>
      <c r="T22" s="294"/>
      <c r="U22" s="490">
        <v>6.25E-2</v>
      </c>
      <c r="V22" s="490"/>
      <c r="W22" s="490"/>
      <c r="X22" s="491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104.5633</v>
      </c>
      <c r="E23" s="460"/>
      <c r="F23" s="453" t="s">
        <v>214</v>
      </c>
      <c r="G23" s="453"/>
      <c r="H23" s="481" t="s">
        <v>215</v>
      </c>
      <c r="I23" s="482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2" t="s">
        <v>18</v>
      </c>
      <c r="Q23" s="460"/>
      <c r="R23" s="294" t="s">
        <v>29</v>
      </c>
      <c r="S23" s="294"/>
      <c r="T23" s="294"/>
      <c r="U23" s="493">
        <v>0</v>
      </c>
      <c r="V23" s="493"/>
      <c r="W23" s="493"/>
      <c r="X23" s="494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104.8133</v>
      </c>
      <c r="E24" s="460"/>
      <c r="F24" s="475" t="s">
        <v>216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60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105.0633</v>
      </c>
      <c r="E25" s="460"/>
      <c r="F25" s="495" t="s">
        <v>217</v>
      </c>
      <c r="G25" s="495"/>
      <c r="H25" s="496" t="s">
        <v>218</v>
      </c>
      <c r="I25" s="497"/>
      <c r="J25" s="498">
        <v>-0.625</v>
      </c>
      <c r="K25" s="498">
        <v>-0.625</v>
      </c>
      <c r="L25" s="498">
        <v>-0.75</v>
      </c>
      <c r="M25" s="498">
        <v>-0.75</v>
      </c>
      <c r="N25" s="498">
        <v>-1</v>
      </c>
      <c r="O25" s="498">
        <v>-1.125</v>
      </c>
      <c r="P25" s="499">
        <v>-1.625</v>
      </c>
      <c r="Q25" s="460"/>
      <c r="R25" s="500" t="s">
        <v>219</v>
      </c>
      <c r="S25" s="500"/>
      <c r="T25" s="501" t="s">
        <v>220</v>
      </c>
      <c r="U25" s="501"/>
      <c r="V25" s="501"/>
      <c r="W25" s="501"/>
      <c r="X25" s="502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105.3133</v>
      </c>
      <c r="E26" s="460"/>
      <c r="F26" s="495" t="s">
        <v>124</v>
      </c>
      <c r="G26" s="495"/>
      <c r="H26" s="503" t="s">
        <v>221</v>
      </c>
      <c r="I26" s="497"/>
      <c r="J26" s="504">
        <v>-1.25</v>
      </c>
      <c r="K26" s="504">
        <v>-1.25</v>
      </c>
      <c r="L26" s="504">
        <v>-1.25</v>
      </c>
      <c r="M26" s="504">
        <v>-1.25</v>
      </c>
      <c r="N26" s="321" t="s">
        <v>18</v>
      </c>
      <c r="O26" s="321" t="s">
        <v>18</v>
      </c>
      <c r="P26" s="321" t="s">
        <v>18</v>
      </c>
      <c r="Q26" s="460"/>
      <c r="R26" s="505" t="s">
        <v>222</v>
      </c>
      <c r="S26" s="505"/>
      <c r="T26" s="506">
        <v>-0.25</v>
      </c>
      <c r="U26" s="506"/>
      <c r="V26" s="506"/>
      <c r="W26" s="506"/>
      <c r="X26" s="507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105.5633</v>
      </c>
      <c r="E27" s="460"/>
      <c r="F27" s="495"/>
      <c r="G27" s="495"/>
      <c r="H27" s="503" t="s">
        <v>127</v>
      </c>
      <c r="I27" s="497"/>
      <c r="J27" s="504">
        <v>-1</v>
      </c>
      <c r="K27" s="504">
        <v>-1</v>
      </c>
      <c r="L27" s="504">
        <v>-1</v>
      </c>
      <c r="M27" s="504">
        <v>-1</v>
      </c>
      <c r="N27" s="504">
        <v>-1</v>
      </c>
      <c r="O27" s="504">
        <v>-1.375</v>
      </c>
      <c r="P27" s="504">
        <v>-1.75</v>
      </c>
      <c r="Q27" s="460"/>
      <c r="R27" s="505" t="s">
        <v>27</v>
      </c>
      <c r="S27" s="505"/>
      <c r="T27" s="508">
        <v>-0.375</v>
      </c>
      <c r="U27" s="508"/>
      <c r="V27" s="508"/>
      <c r="W27" s="508"/>
      <c r="X27" s="509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105.8133</v>
      </c>
      <c r="E28" s="460"/>
      <c r="F28" s="495"/>
      <c r="G28" s="495"/>
      <c r="H28" s="503" t="s">
        <v>128</v>
      </c>
      <c r="I28" s="497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4">
        <v>-0.625</v>
      </c>
      <c r="Q28" s="460"/>
      <c r="R28" s="505" t="s">
        <v>35</v>
      </c>
      <c r="S28" s="505"/>
      <c r="T28" s="510">
        <v>-0.25</v>
      </c>
      <c r="U28" s="510"/>
      <c r="V28" s="510"/>
      <c r="W28" s="510"/>
      <c r="X28" s="511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106.0633</v>
      </c>
      <c r="E29" s="460"/>
      <c r="F29" s="495"/>
      <c r="G29" s="495"/>
      <c r="H29" s="503" t="s">
        <v>130</v>
      </c>
      <c r="I29" s="497"/>
      <c r="J29" s="504">
        <v>0</v>
      </c>
      <c r="K29" s="504">
        <v>0</v>
      </c>
      <c r="L29" s="504">
        <v>0</v>
      </c>
      <c r="M29" s="504">
        <v>0</v>
      </c>
      <c r="N29" s="504">
        <v>0</v>
      </c>
      <c r="O29" s="504">
        <v>0</v>
      </c>
      <c r="P29" s="504">
        <v>-0.375</v>
      </c>
      <c r="Q29" s="460"/>
      <c r="R29" s="505" t="s">
        <v>223</v>
      </c>
      <c r="S29" s="505"/>
      <c r="T29" s="510" t="s">
        <v>31</v>
      </c>
      <c r="U29" s="510"/>
      <c r="V29" s="510"/>
      <c r="W29" s="510"/>
      <c r="X29" s="511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106.3133</v>
      </c>
      <c r="E30" s="460"/>
      <c r="F30" s="495"/>
      <c r="G30" s="495"/>
      <c r="H30" s="503" t="s">
        <v>132</v>
      </c>
      <c r="I30" s="497"/>
      <c r="J30" s="504">
        <v>-0.5</v>
      </c>
      <c r="K30" s="504">
        <v>-0.5</v>
      </c>
      <c r="L30" s="504">
        <v>-0.5</v>
      </c>
      <c r="M30" s="504">
        <v>-0.5</v>
      </c>
      <c r="N30" s="504">
        <v>-0.5</v>
      </c>
      <c r="O30" s="504">
        <v>-0.875</v>
      </c>
      <c r="P30" s="504" t="s">
        <v>18</v>
      </c>
      <c r="Q30" s="460"/>
      <c r="R30" s="512" t="s">
        <v>217</v>
      </c>
      <c r="S30" s="512"/>
      <c r="T30" s="513" t="s">
        <v>224</v>
      </c>
      <c r="U30" s="513" t="s">
        <v>225</v>
      </c>
      <c r="V30" s="513" t="s">
        <v>153</v>
      </c>
      <c r="W30" s="513" t="s">
        <v>226</v>
      </c>
      <c r="X30" s="514" t="s">
        <v>227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106.5633</v>
      </c>
      <c r="E31" s="460"/>
      <c r="F31" s="495"/>
      <c r="G31" s="495"/>
      <c r="H31" s="503" t="s">
        <v>133</v>
      </c>
      <c r="I31" s="497"/>
      <c r="J31" s="504">
        <v>-0.625</v>
      </c>
      <c r="K31" s="504">
        <v>-0.625</v>
      </c>
      <c r="L31" s="504">
        <v>-0.75</v>
      </c>
      <c r="M31" s="504">
        <v>-0.875</v>
      </c>
      <c r="N31" s="504">
        <v>-1</v>
      </c>
      <c r="O31" s="504" t="s">
        <v>18</v>
      </c>
      <c r="P31" s="504" t="s">
        <v>18</v>
      </c>
      <c r="Q31" s="460"/>
      <c r="R31" s="515" t="s">
        <v>228</v>
      </c>
      <c r="S31" s="515"/>
      <c r="T31" s="516"/>
      <c r="U31" s="516">
        <v>360</v>
      </c>
      <c r="V31" s="516">
        <v>360</v>
      </c>
      <c r="W31" s="516"/>
      <c r="X31" s="517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106.8133</v>
      </c>
      <c r="E32" s="460"/>
      <c r="F32" s="495"/>
      <c r="G32" s="495"/>
      <c r="H32" s="503" t="s">
        <v>134</v>
      </c>
      <c r="I32" s="497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4" t="s">
        <v>18</v>
      </c>
      <c r="P32" s="504" t="s">
        <v>18</v>
      </c>
      <c r="Q32" s="460"/>
      <c r="R32" s="515" t="s">
        <v>229</v>
      </c>
      <c r="S32" s="515"/>
      <c r="T32" s="516">
        <v>120</v>
      </c>
      <c r="U32" s="516">
        <v>240</v>
      </c>
      <c r="V32" s="516">
        <v>360</v>
      </c>
      <c r="W32" s="516"/>
      <c r="X32" s="517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107.0633</v>
      </c>
      <c r="E33" s="460"/>
      <c r="F33" s="495"/>
      <c r="G33" s="495"/>
      <c r="H33" s="518" t="s">
        <v>136</v>
      </c>
      <c r="I33" s="519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4" t="s">
        <v>18</v>
      </c>
      <c r="P33" s="480" t="s">
        <v>18</v>
      </c>
      <c r="Q33" s="460"/>
      <c r="R33" s="505" t="s">
        <v>98</v>
      </c>
      <c r="S33" s="505"/>
      <c r="T33" s="520"/>
      <c r="U33" s="521">
        <v>360</v>
      </c>
      <c r="V33" s="521">
        <v>360</v>
      </c>
      <c r="W33" s="522" t="s">
        <v>230</v>
      </c>
      <c r="X33" s="523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107.3133</v>
      </c>
      <c r="E34" s="460"/>
      <c r="F34" s="495" t="s">
        <v>141</v>
      </c>
      <c r="G34" s="495"/>
      <c r="H34" s="524" t="s">
        <v>146</v>
      </c>
      <c r="I34" s="524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60"/>
      <c r="R34" s="505" t="s">
        <v>231</v>
      </c>
      <c r="S34" s="505"/>
      <c r="T34" s="516">
        <v>120</v>
      </c>
      <c r="U34" s="516">
        <v>240</v>
      </c>
      <c r="V34" s="516">
        <v>360</v>
      </c>
      <c r="W34" s="522" t="s">
        <v>230</v>
      </c>
      <c r="X34" s="523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107.5633</v>
      </c>
      <c r="E35" s="460"/>
      <c r="F35" s="495"/>
      <c r="G35" s="495"/>
      <c r="H35" s="524" t="s">
        <v>232</v>
      </c>
      <c r="I35" s="524"/>
      <c r="J35" s="504">
        <v>-0.125</v>
      </c>
      <c r="K35" s="504">
        <v>-0.125</v>
      </c>
      <c r="L35" s="504">
        <v>-0.125</v>
      </c>
      <c r="M35" s="504">
        <v>-0.375</v>
      </c>
      <c r="N35" s="504">
        <v>-0.5</v>
      </c>
      <c r="O35" s="499">
        <v>-0.75</v>
      </c>
      <c r="P35" s="317" t="s">
        <v>18</v>
      </c>
      <c r="Q35" s="460"/>
      <c r="R35" s="505" t="s">
        <v>233</v>
      </c>
      <c r="S35" s="505"/>
      <c r="T35" s="516">
        <v>120</v>
      </c>
      <c r="U35" s="516">
        <v>360</v>
      </c>
      <c r="V35" s="516">
        <v>480</v>
      </c>
      <c r="W35" s="520"/>
      <c r="X35" s="523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107.8133</v>
      </c>
      <c r="E36" s="460"/>
      <c r="F36" s="495"/>
      <c r="G36" s="495"/>
      <c r="H36" s="524" t="s">
        <v>234</v>
      </c>
      <c r="I36" s="524"/>
      <c r="J36" s="504">
        <v>-1.625</v>
      </c>
      <c r="K36" s="504">
        <v>-1.625</v>
      </c>
      <c r="L36" s="504">
        <v>-1.625</v>
      </c>
      <c r="M36" s="504">
        <v>-1.625</v>
      </c>
      <c r="N36" s="504">
        <v>-1.625</v>
      </c>
      <c r="O36" s="504">
        <v>-1.625</v>
      </c>
      <c r="P36" s="273">
        <v>-1.625</v>
      </c>
      <c r="Q36" s="460"/>
      <c r="R36" s="525" t="s">
        <v>235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108.0633</v>
      </c>
      <c r="E37" s="460"/>
      <c r="F37" s="495"/>
      <c r="G37" s="495"/>
      <c r="H37" s="524" t="s">
        <v>236</v>
      </c>
      <c r="I37" s="524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7">
        <v>-1</v>
      </c>
      <c r="P37" s="472" t="s">
        <v>18</v>
      </c>
      <c r="Q37" s="460"/>
      <c r="R37" s="529" t="s">
        <v>237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108.3133</v>
      </c>
      <c r="E38" s="460"/>
      <c r="F38" s="495"/>
      <c r="G38" s="495"/>
      <c r="H38" s="524" t="s">
        <v>238</v>
      </c>
      <c r="I38" s="524"/>
      <c r="J38" s="504">
        <v>0.125</v>
      </c>
      <c r="K38" s="504">
        <v>0.125</v>
      </c>
      <c r="L38" s="504">
        <v>0.125</v>
      </c>
      <c r="M38" s="504">
        <v>0.125</v>
      </c>
      <c r="N38" s="504">
        <v>0.125</v>
      </c>
      <c r="O38" s="504">
        <v>0.125</v>
      </c>
      <c r="P38" s="504">
        <v>0.125</v>
      </c>
      <c r="Q38" s="460"/>
      <c r="R38" s="532" t="s">
        <v>239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108.5633</v>
      </c>
      <c r="E39" s="460"/>
      <c r="F39" s="495"/>
      <c r="G39" s="495"/>
      <c r="H39" s="524" t="s">
        <v>160</v>
      </c>
      <c r="I39" s="524"/>
      <c r="J39" s="498">
        <v>-0.125</v>
      </c>
      <c r="K39" s="498">
        <v>-0.125</v>
      </c>
      <c r="L39" s="498">
        <v>-0.25</v>
      </c>
      <c r="M39" s="498">
        <v>-0.25</v>
      </c>
      <c r="N39" s="498">
        <v>-0.375</v>
      </c>
      <c r="O39" s="498">
        <v>-0.5</v>
      </c>
      <c r="P39" s="528">
        <v>-0.75</v>
      </c>
      <c r="Q39" s="460"/>
      <c r="R39" s="532" t="s">
        <v>240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108.8133</v>
      </c>
      <c r="E40" s="460"/>
      <c r="F40" s="495"/>
      <c r="G40" s="495"/>
      <c r="H40" s="524" t="s">
        <v>164</v>
      </c>
      <c r="I40" s="524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7" t="s">
        <v>18</v>
      </c>
      <c r="P40" s="538" t="s">
        <v>18</v>
      </c>
      <c r="Q40" s="460"/>
      <c r="R40" s="532" t="s">
        <v>241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109.0633</v>
      </c>
      <c r="E41" s="460"/>
      <c r="F41" s="495"/>
      <c r="G41" s="495"/>
      <c r="H41" s="524" t="s">
        <v>242</v>
      </c>
      <c r="I41" s="524"/>
      <c r="J41" s="498">
        <v>-0.375</v>
      </c>
      <c r="K41" s="498">
        <v>-0.375</v>
      </c>
      <c r="L41" s="498">
        <v>-0.5</v>
      </c>
      <c r="M41" s="498">
        <v>-0.5</v>
      </c>
      <c r="N41" s="498">
        <v>-0.625</v>
      </c>
      <c r="O41" s="498">
        <v>-0.75</v>
      </c>
      <c r="P41" s="528">
        <v>-0.875</v>
      </c>
      <c r="Q41" s="460"/>
      <c r="R41" s="539" t="s">
        <v>243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109.3133</v>
      </c>
      <c r="E42" s="460"/>
      <c r="F42" s="495"/>
      <c r="G42" s="495"/>
      <c r="H42" s="524" t="s">
        <v>244</v>
      </c>
      <c r="I42" s="524"/>
      <c r="J42" s="528">
        <v>-0.25</v>
      </c>
      <c r="K42" s="528">
        <v>-0.25</v>
      </c>
      <c r="L42" s="528">
        <v>-0.25</v>
      </c>
      <c r="M42" s="504">
        <v>-0.375</v>
      </c>
      <c r="N42" s="504">
        <v>-0.375</v>
      </c>
      <c r="O42" s="528">
        <v>-0.5</v>
      </c>
      <c r="P42" s="528">
        <v>-0.5</v>
      </c>
      <c r="Q42" s="460"/>
      <c r="R42" s="543" t="s">
        <v>245</v>
      </c>
      <c r="S42" s="544"/>
      <c r="T42" s="544"/>
      <c r="U42" s="544"/>
      <c r="V42" s="544"/>
      <c r="W42" s="544"/>
      <c r="X42" s="545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109.5633</v>
      </c>
      <c r="E43" s="460"/>
      <c r="F43" s="495"/>
      <c r="G43" s="495"/>
      <c r="H43" s="524" t="s">
        <v>173</v>
      </c>
      <c r="I43" s="524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6" t="s">
        <v>106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246</v>
      </c>
      <c r="C44" s="550">
        <v>98</v>
      </c>
      <c r="D44" s="550"/>
      <c r="E44" s="551" t="s">
        <v>247</v>
      </c>
      <c r="F44" s="495"/>
      <c r="G44" s="495"/>
      <c r="H44" s="524" t="s">
        <v>60</v>
      </c>
      <c r="I44" s="524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60"/>
      <c r="R44" s="552" t="s">
        <v>248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249</v>
      </c>
      <c r="C45" s="556" t="s">
        <v>154</v>
      </c>
      <c r="D45" s="556" t="s">
        <v>250</v>
      </c>
      <c r="E45" s="557"/>
      <c r="F45" s="495"/>
      <c r="G45" s="495"/>
      <c r="H45" s="524" t="s">
        <v>63</v>
      </c>
      <c r="I45" s="524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60"/>
      <c r="R45" s="558" t="s">
        <v>251</v>
      </c>
      <c r="S45" s="559"/>
      <c r="T45" s="559"/>
      <c r="U45" s="559"/>
      <c r="V45" s="559"/>
      <c r="W45" s="559"/>
      <c r="X45" s="560"/>
    </row>
    <row r="46" spans="2:25" ht="15.75" x14ac:dyDescent="0.2">
      <c r="B46" s="561" t="s">
        <v>252</v>
      </c>
      <c r="C46" s="562">
        <v>-3</v>
      </c>
      <c r="D46" s="563">
        <v>101.5</v>
      </c>
      <c r="E46" s="563">
        <v>101.5</v>
      </c>
      <c r="F46" s="495"/>
      <c r="G46" s="495"/>
      <c r="H46" s="524" t="s">
        <v>253</v>
      </c>
      <c r="I46" s="524"/>
      <c r="J46" s="528">
        <v>-3.625</v>
      </c>
      <c r="K46" s="528">
        <v>-3.625</v>
      </c>
      <c r="L46" s="528">
        <v>-3.75</v>
      </c>
      <c r="M46" s="528">
        <v>-4</v>
      </c>
      <c r="N46" s="528">
        <v>-4.5</v>
      </c>
      <c r="O46" s="504">
        <v>-4.75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1" t="s">
        <v>254</v>
      </c>
      <c r="C47" s="562">
        <v>-1.75</v>
      </c>
      <c r="D47" s="563">
        <v>101.5</v>
      </c>
      <c r="E47" s="563">
        <v>101.5</v>
      </c>
      <c r="F47" s="495"/>
      <c r="G47" s="495"/>
      <c r="H47" s="524" t="s">
        <v>255</v>
      </c>
      <c r="I47" s="524"/>
      <c r="J47" s="528">
        <v>-4</v>
      </c>
      <c r="K47" s="528">
        <v>-4</v>
      </c>
      <c r="L47" s="528">
        <v>-4.125</v>
      </c>
      <c r="M47" s="528">
        <v>-4.375</v>
      </c>
      <c r="N47" s="528">
        <v>-4.5</v>
      </c>
      <c r="O47" s="504">
        <v>-4.75</v>
      </c>
      <c r="P47" s="564" t="s">
        <v>18</v>
      </c>
      <c r="Q47" s="460"/>
      <c r="R47" s="568" t="s">
        <v>256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1">
        <v>12</v>
      </c>
      <c r="C48" s="562">
        <v>-1</v>
      </c>
      <c r="D48" s="563">
        <v>102</v>
      </c>
      <c r="E48" s="563">
        <v>102</v>
      </c>
      <c r="F48" s="495"/>
      <c r="G48" s="495"/>
      <c r="H48" s="524" t="s">
        <v>257</v>
      </c>
      <c r="I48" s="524"/>
      <c r="J48" s="504">
        <v>-0.5</v>
      </c>
      <c r="K48" s="504">
        <v>-0.5</v>
      </c>
      <c r="L48" s="504">
        <v>-0.5</v>
      </c>
      <c r="M48" s="572" t="s">
        <v>18</v>
      </c>
      <c r="N48" s="572" t="s">
        <v>18</v>
      </c>
      <c r="O48" s="537" t="s">
        <v>18</v>
      </c>
      <c r="P48" s="537" t="s">
        <v>18</v>
      </c>
      <c r="Q48" s="460"/>
      <c r="R48" s="573" t="s">
        <v>258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1">
        <v>24</v>
      </c>
      <c r="C49" s="562">
        <v>-0.625</v>
      </c>
      <c r="D49" s="563">
        <v>102.75</v>
      </c>
      <c r="E49" s="563">
        <v>102.75</v>
      </c>
      <c r="F49" s="495"/>
      <c r="G49" s="495"/>
      <c r="H49" s="524" t="s">
        <v>259</v>
      </c>
      <c r="I49" s="524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8" t="s">
        <v>18</v>
      </c>
      <c r="Q49" s="460"/>
      <c r="R49" s="577" t="s">
        <v>260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1">
        <v>36</v>
      </c>
      <c r="C50" s="562">
        <v>0</v>
      </c>
      <c r="D50" s="563">
        <v>103.5</v>
      </c>
      <c r="E50" s="563">
        <v>103</v>
      </c>
      <c r="F50" s="495"/>
      <c r="G50" s="495"/>
      <c r="H50" s="524" t="s">
        <v>163</v>
      </c>
      <c r="I50" s="524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8" t="s">
        <v>18</v>
      </c>
      <c r="Q50" s="460"/>
      <c r="R50" s="577" t="s">
        <v>261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1">
        <v>48</v>
      </c>
      <c r="C51" s="562">
        <v>0.375</v>
      </c>
      <c r="D51" s="563">
        <v>103.5</v>
      </c>
      <c r="E51" s="563">
        <v>103</v>
      </c>
      <c r="F51" s="495"/>
      <c r="G51" s="495"/>
      <c r="H51" s="524" t="s">
        <v>262</v>
      </c>
      <c r="I51" s="524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8" t="s">
        <v>18</v>
      </c>
      <c r="Q51" s="460"/>
      <c r="R51" s="581" t="s">
        <v>263</v>
      </c>
      <c r="S51" s="582"/>
      <c r="T51" s="582"/>
      <c r="U51" s="582"/>
      <c r="V51" s="582"/>
      <c r="W51" s="582"/>
      <c r="X51" s="583"/>
      <c r="Y51" s="584"/>
    </row>
    <row r="52" spans="2:25" ht="14.45" customHeight="1" thickBot="1" x14ac:dyDescent="0.25">
      <c r="B52" s="561">
        <v>60</v>
      </c>
      <c r="C52" s="562">
        <v>0.75</v>
      </c>
      <c r="D52" s="563">
        <v>104</v>
      </c>
      <c r="E52" s="563">
        <v>103</v>
      </c>
      <c r="F52" s="495"/>
      <c r="G52" s="495"/>
      <c r="H52" s="524" t="s">
        <v>78</v>
      </c>
      <c r="I52" s="524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1" t="s">
        <v>264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265</v>
      </c>
      <c r="C53" s="586"/>
      <c r="D53" s="587">
        <v>103.5</v>
      </c>
      <c r="E53" s="588">
        <v>103</v>
      </c>
      <c r="F53" s="589" t="s">
        <v>266</v>
      </c>
      <c r="G53" s="589"/>
      <c r="H53" s="589"/>
      <c r="I53" s="589"/>
      <c r="J53" s="460"/>
      <c r="K53" s="590" t="s">
        <v>175</v>
      </c>
      <c r="L53" s="590"/>
      <c r="M53" s="590"/>
      <c r="N53" s="590"/>
      <c r="O53" s="590"/>
      <c r="P53" s="591" t="s">
        <v>176</v>
      </c>
      <c r="Q53" s="592"/>
      <c r="R53" s="593" t="s">
        <v>267</v>
      </c>
      <c r="S53" s="594"/>
      <c r="T53" s="594"/>
      <c r="U53" s="594"/>
      <c r="V53" s="594"/>
      <c r="W53" s="594"/>
      <c r="X53" s="595"/>
    </row>
    <row r="54" spans="2:25" ht="15.75" x14ac:dyDescent="0.25">
      <c r="B54" s="561" t="s">
        <v>268</v>
      </c>
      <c r="C54" s="596" t="s">
        <v>269</v>
      </c>
      <c r="D54" s="596" t="s">
        <v>270</v>
      </c>
      <c r="E54" s="597"/>
      <c r="F54" s="598" t="s">
        <v>271</v>
      </c>
      <c r="G54" s="598"/>
      <c r="H54" s="598"/>
      <c r="I54" s="598"/>
      <c r="J54" s="460"/>
      <c r="K54" s="285" t="s">
        <v>179</v>
      </c>
      <c r="L54" s="599" t="s">
        <v>272</v>
      </c>
      <c r="M54" s="599"/>
      <c r="N54" s="600" t="s">
        <v>181</v>
      </c>
      <c r="O54" s="600"/>
      <c r="P54" s="374">
        <f>'Flex SP DSCR_MU Pricer'!$B$3</f>
        <v>5.32</v>
      </c>
      <c r="Q54" s="601"/>
      <c r="R54" s="602"/>
      <c r="S54" s="602"/>
      <c r="T54" s="602"/>
      <c r="U54" s="602"/>
      <c r="V54" s="602"/>
      <c r="W54" s="602"/>
      <c r="X54" s="603"/>
    </row>
    <row r="55" spans="2:25" ht="16.5" thickBot="1" x14ac:dyDescent="0.3">
      <c r="B55" s="604">
        <v>-0.5</v>
      </c>
      <c r="C55" s="605">
        <v>-0.375</v>
      </c>
      <c r="D55" s="605">
        <v>-0.25</v>
      </c>
      <c r="E55" s="606"/>
      <c r="F55" s="607" t="s">
        <v>273</v>
      </c>
      <c r="G55" s="607"/>
      <c r="H55" s="607"/>
      <c r="I55" s="607"/>
      <c r="J55" s="592"/>
      <c r="K55" s="608" t="s">
        <v>184</v>
      </c>
      <c r="L55" s="403"/>
      <c r="M55" s="403"/>
      <c r="N55" s="403"/>
      <c r="O55" s="403"/>
      <c r="P55" s="609"/>
      <c r="Q55" s="610"/>
      <c r="R55" s="611"/>
      <c r="S55" s="611"/>
      <c r="T55" s="611"/>
      <c r="U55" s="611"/>
      <c r="V55" s="611"/>
      <c r="W55" s="611"/>
      <c r="X55" s="612"/>
    </row>
    <row r="56" spans="2:25" x14ac:dyDescent="0.2">
      <c r="N56" s="613"/>
      <c r="O56" s="613"/>
      <c r="P56" s="613"/>
    </row>
    <row r="57" spans="2:25" x14ac:dyDescent="0.2">
      <c r="N57" s="613"/>
      <c r="O57" s="613"/>
      <c r="P57" s="613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822A-E7A0-4CFC-A2C0-B197FF06EDB9}">
  <sheetPr published="0" codeName="Sheet6">
    <tabColor rgb="FF0070C0"/>
  </sheetPr>
  <dimension ref="A1:S44"/>
  <sheetViews>
    <sheetView topLeftCell="A24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274</v>
      </c>
      <c r="C6" s="220">
        <v>98.438299999999998</v>
      </c>
      <c r="E6" s="221"/>
      <c r="F6" s="614"/>
      <c r="H6" s="222" t="str">
        <f>IFERROR(E6+B6,"NA")</f>
        <v>NA</v>
      </c>
      <c r="I6" s="223">
        <f t="shared" ref="I6:I42" si="0">F6+C6</f>
        <v>98.438299999999998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274</v>
      </c>
      <c r="C7" s="220">
        <v>99.063299999999998</v>
      </c>
      <c r="E7" s="221"/>
      <c r="F7" s="614"/>
      <c r="H7" s="222" t="str">
        <f t="shared" ref="H7:H42" si="1">IFERROR(E7+B7,"NA")</f>
        <v>NA</v>
      </c>
      <c r="I7" s="223">
        <f t="shared" si="0"/>
        <v>99.063299999999998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274</v>
      </c>
      <c r="C8" s="220">
        <v>99.688299999999998</v>
      </c>
      <c r="E8" s="221"/>
      <c r="F8" s="614"/>
      <c r="H8" s="222" t="str">
        <f t="shared" si="1"/>
        <v>NA</v>
      </c>
      <c r="I8" s="223">
        <f t="shared" si="0"/>
        <v>99.688299999999998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274</v>
      </c>
      <c r="C9" s="220">
        <v>100.3133</v>
      </c>
      <c r="E9" s="221"/>
      <c r="F9" s="614"/>
      <c r="H9" s="222" t="str">
        <f t="shared" si="1"/>
        <v>NA</v>
      </c>
      <c r="I9" s="223">
        <f t="shared" si="0"/>
        <v>100.3133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274</v>
      </c>
      <c r="C10" s="220">
        <v>100.9383</v>
      </c>
      <c r="E10" s="221"/>
      <c r="F10" s="614"/>
      <c r="H10" s="222" t="str">
        <f t="shared" si="1"/>
        <v>NA</v>
      </c>
      <c r="I10" s="223">
        <f t="shared" si="0"/>
        <v>100.9383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274</v>
      </c>
      <c r="C11" s="220">
        <v>101.4383</v>
      </c>
      <c r="E11" s="221"/>
      <c r="F11" s="614"/>
      <c r="H11" s="222" t="str">
        <f t="shared" si="1"/>
        <v>NA</v>
      </c>
      <c r="I11" s="223">
        <f t="shared" si="0"/>
        <v>101.4383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274</v>
      </c>
      <c r="C12" s="220">
        <v>101.8133</v>
      </c>
      <c r="E12" s="221"/>
      <c r="F12" s="614"/>
      <c r="H12" s="222" t="str">
        <f t="shared" si="1"/>
        <v>NA</v>
      </c>
      <c r="I12" s="223">
        <f t="shared" si="0"/>
        <v>101.8133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274</v>
      </c>
      <c r="C13" s="220">
        <v>102.1883</v>
      </c>
      <c r="E13" s="221"/>
      <c r="F13" s="614"/>
      <c r="H13" s="222" t="str">
        <f t="shared" si="1"/>
        <v>NA</v>
      </c>
      <c r="I13" s="223">
        <f t="shared" si="0"/>
        <v>102.1883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274</v>
      </c>
      <c r="C14" s="220">
        <v>102.4383</v>
      </c>
      <c r="E14" s="221"/>
      <c r="F14" s="614"/>
      <c r="H14" s="222" t="str">
        <f t="shared" si="1"/>
        <v>NA</v>
      </c>
      <c r="I14" s="223">
        <f t="shared" si="0"/>
        <v>102.4383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274</v>
      </c>
      <c r="C15" s="220">
        <v>102.8133</v>
      </c>
      <c r="E15" s="221"/>
      <c r="F15" s="614"/>
      <c r="H15" s="222" t="str">
        <f t="shared" si="1"/>
        <v>NA</v>
      </c>
      <c r="I15" s="223">
        <f t="shared" si="0"/>
        <v>102.8133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274</v>
      </c>
      <c r="C16" s="220">
        <v>103.0633</v>
      </c>
      <c r="E16" s="221"/>
      <c r="F16" s="614"/>
      <c r="H16" s="222" t="str">
        <f t="shared" si="1"/>
        <v>NA</v>
      </c>
      <c r="I16" s="223">
        <f t="shared" si="0"/>
        <v>103.0633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274</v>
      </c>
      <c r="C17" s="220">
        <v>103.3133</v>
      </c>
      <c r="E17" s="221"/>
      <c r="F17" s="614"/>
      <c r="H17" s="222" t="str">
        <f t="shared" si="1"/>
        <v>NA</v>
      </c>
      <c r="I17" s="223">
        <f t="shared" si="0"/>
        <v>103.3133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274</v>
      </c>
      <c r="C18" s="220">
        <v>103.5633</v>
      </c>
      <c r="E18" s="221"/>
      <c r="F18" s="614"/>
      <c r="H18" s="222" t="str">
        <f t="shared" si="1"/>
        <v>NA</v>
      </c>
      <c r="I18" s="223">
        <f t="shared" si="0"/>
        <v>103.5633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274</v>
      </c>
      <c r="C19" s="220">
        <v>103.8133</v>
      </c>
      <c r="E19" s="221"/>
      <c r="F19" s="614"/>
      <c r="H19" s="222" t="str">
        <f t="shared" si="1"/>
        <v>NA</v>
      </c>
      <c r="I19" s="223">
        <f t="shared" si="0"/>
        <v>103.8133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274</v>
      </c>
      <c r="C20" s="220">
        <v>104.0633</v>
      </c>
      <c r="E20" s="221"/>
      <c r="F20" s="614"/>
      <c r="H20" s="222" t="str">
        <f t="shared" si="1"/>
        <v>NA</v>
      </c>
      <c r="I20" s="223">
        <f t="shared" si="0"/>
        <v>104.0633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274</v>
      </c>
      <c r="C21" s="220">
        <v>104.3133</v>
      </c>
      <c r="E21" s="221"/>
      <c r="F21" s="614"/>
      <c r="H21" s="222" t="str">
        <f t="shared" si="1"/>
        <v>NA</v>
      </c>
      <c r="I21" s="223">
        <f t="shared" si="0"/>
        <v>104.3133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274</v>
      </c>
      <c r="C22" s="220">
        <v>104.5633</v>
      </c>
      <c r="E22" s="221"/>
      <c r="F22" s="614"/>
      <c r="H22" s="222" t="str">
        <f t="shared" si="1"/>
        <v>NA</v>
      </c>
      <c r="I22" s="223">
        <f t="shared" si="0"/>
        <v>104.5633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274</v>
      </c>
      <c r="C23" s="220">
        <v>104.8133</v>
      </c>
      <c r="E23" s="221"/>
      <c r="F23" s="614"/>
      <c r="H23" s="222" t="str">
        <f t="shared" si="1"/>
        <v>NA</v>
      </c>
      <c r="I23" s="223">
        <f t="shared" si="0"/>
        <v>104.8133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274</v>
      </c>
      <c r="C24" s="220">
        <v>105.0633</v>
      </c>
      <c r="E24" s="221"/>
      <c r="F24" s="614"/>
      <c r="H24" s="222" t="str">
        <f t="shared" si="1"/>
        <v>NA</v>
      </c>
      <c r="I24" s="223">
        <f t="shared" si="0"/>
        <v>105.0633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274</v>
      </c>
      <c r="C25" s="220">
        <v>105.3133</v>
      </c>
      <c r="E25" s="221"/>
      <c r="F25" s="614"/>
      <c r="H25" s="222" t="str">
        <f t="shared" si="1"/>
        <v>NA</v>
      </c>
      <c r="I25" s="223">
        <f t="shared" si="0"/>
        <v>105.3133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274</v>
      </c>
      <c r="C26" s="220">
        <v>105.5633</v>
      </c>
      <c r="E26" s="221"/>
      <c r="F26" s="614"/>
      <c r="H26" s="222" t="str">
        <f t="shared" si="1"/>
        <v>NA</v>
      </c>
      <c r="I26" s="223">
        <f t="shared" si="0"/>
        <v>105.5633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274</v>
      </c>
      <c r="C27" s="220">
        <v>105.8133</v>
      </c>
      <c r="E27" s="221"/>
      <c r="F27" s="614"/>
      <c r="H27" s="222" t="str">
        <f t="shared" si="1"/>
        <v>NA</v>
      </c>
      <c r="I27" s="223">
        <f t="shared" si="0"/>
        <v>105.8133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274</v>
      </c>
      <c r="C28" s="220">
        <v>106.0633</v>
      </c>
      <c r="E28" s="221"/>
      <c r="F28" s="614"/>
      <c r="H28" s="222" t="str">
        <f t="shared" si="1"/>
        <v>NA</v>
      </c>
      <c r="I28" s="223">
        <f t="shared" si="0"/>
        <v>106.0633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274</v>
      </c>
      <c r="C29" s="220">
        <v>106.3133</v>
      </c>
      <c r="E29" s="221"/>
      <c r="F29" s="614"/>
      <c r="H29" s="222" t="str">
        <f t="shared" si="1"/>
        <v>NA</v>
      </c>
      <c r="I29" s="223">
        <f t="shared" si="0"/>
        <v>106.3133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274</v>
      </c>
      <c r="C30" s="220">
        <v>106.5633</v>
      </c>
      <c r="E30" s="221"/>
      <c r="F30" s="614"/>
      <c r="H30" s="222" t="str">
        <f t="shared" si="1"/>
        <v>NA</v>
      </c>
      <c r="I30" s="223">
        <f t="shared" si="0"/>
        <v>106.5633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274</v>
      </c>
      <c r="C31" s="220">
        <v>106.8133</v>
      </c>
      <c r="E31" s="221"/>
      <c r="F31" s="614"/>
      <c r="H31" s="222" t="str">
        <f t="shared" si="1"/>
        <v>NA</v>
      </c>
      <c r="I31" s="223">
        <f t="shared" si="0"/>
        <v>106.8133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274</v>
      </c>
      <c r="C32" s="220">
        <v>107.0633</v>
      </c>
      <c r="E32" s="221"/>
      <c r="F32" s="614"/>
      <c r="H32" s="222" t="str">
        <f t="shared" si="1"/>
        <v>NA</v>
      </c>
      <c r="I32" s="223">
        <f t="shared" si="0"/>
        <v>107.0633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274</v>
      </c>
      <c r="C33" s="220">
        <v>107.3133</v>
      </c>
      <c r="E33" s="221"/>
      <c r="F33" s="614"/>
      <c r="H33" s="222" t="str">
        <f t="shared" si="1"/>
        <v>NA</v>
      </c>
      <c r="I33" s="223">
        <f t="shared" si="0"/>
        <v>107.3133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274</v>
      </c>
      <c r="C34" s="220">
        <v>107.5633</v>
      </c>
      <c r="E34" s="221"/>
      <c r="F34" s="614"/>
      <c r="H34" s="222" t="str">
        <f t="shared" si="1"/>
        <v>NA</v>
      </c>
      <c r="I34" s="223">
        <f t="shared" si="0"/>
        <v>107.5633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274</v>
      </c>
      <c r="C35" s="220">
        <v>107.8133</v>
      </c>
      <c r="E35" s="221"/>
      <c r="F35" s="614"/>
      <c r="H35" s="222" t="str">
        <f t="shared" si="1"/>
        <v>NA</v>
      </c>
      <c r="I35" s="223">
        <f t="shared" si="0"/>
        <v>107.8133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274</v>
      </c>
      <c r="C36" s="220">
        <v>108.0633</v>
      </c>
      <c r="E36" s="221"/>
      <c r="F36" s="614"/>
      <c r="H36" s="222" t="str">
        <f t="shared" si="1"/>
        <v>NA</v>
      </c>
      <c r="I36" s="223">
        <f t="shared" si="0"/>
        <v>108.0633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274</v>
      </c>
      <c r="C37" s="220">
        <v>108.3133</v>
      </c>
      <c r="E37" s="221"/>
      <c r="F37" s="614"/>
      <c r="H37" s="222" t="str">
        <f t="shared" si="1"/>
        <v>NA</v>
      </c>
      <c r="I37" s="223">
        <f t="shared" si="0"/>
        <v>108.3133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274</v>
      </c>
      <c r="C38" s="220">
        <v>108.5633</v>
      </c>
      <c r="E38" s="221"/>
      <c r="F38" s="614"/>
      <c r="H38" s="222" t="str">
        <f t="shared" si="1"/>
        <v>NA</v>
      </c>
      <c r="I38" s="223">
        <f t="shared" si="0"/>
        <v>108.5633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274</v>
      </c>
      <c r="C39" s="220">
        <v>108.8133</v>
      </c>
      <c r="E39" s="221"/>
      <c r="F39" s="614"/>
      <c r="H39" s="222" t="str">
        <f t="shared" si="1"/>
        <v>NA</v>
      </c>
      <c r="I39" s="223">
        <f t="shared" si="0"/>
        <v>108.8133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274</v>
      </c>
      <c r="C40" s="220">
        <v>109.0633</v>
      </c>
      <c r="E40" s="221"/>
      <c r="F40" s="614"/>
      <c r="H40" s="222" t="str">
        <f t="shared" si="1"/>
        <v>NA</v>
      </c>
      <c r="I40" s="223">
        <f t="shared" si="0"/>
        <v>109.0633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274</v>
      </c>
      <c r="C41" s="220">
        <v>109.3133</v>
      </c>
      <c r="E41" s="221"/>
      <c r="F41" s="614"/>
      <c r="H41" s="222" t="str">
        <f t="shared" si="1"/>
        <v>NA</v>
      </c>
      <c r="I41" s="223">
        <f t="shared" si="0"/>
        <v>109.3133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274</v>
      </c>
      <c r="C42" s="220">
        <v>109.5633</v>
      </c>
      <c r="E42" s="221"/>
      <c r="F42" s="614"/>
      <c r="H42" s="222" t="str">
        <f t="shared" si="1"/>
        <v>NA</v>
      </c>
      <c r="I42" s="223">
        <f t="shared" si="0"/>
        <v>109.5633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5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5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ED8BD-2544-4413-A509-F5075EBE5B4B}">
  <sheetPr published="0" codeName="Sheet7">
    <tabColor rgb="FF00B050"/>
    <pageSetUpPr fitToPage="1"/>
  </sheetPr>
  <dimension ref="B1:R53"/>
  <sheetViews>
    <sheetView workbookViewId="0">
      <selection activeCell="J19" sqref="J19:P22"/>
    </sheetView>
  </sheetViews>
  <sheetFormatPr defaultColWidth="8.85546875" defaultRowHeight="18.75" x14ac:dyDescent="0.3"/>
  <cols>
    <col min="1" max="1" width="3.140625" style="616" customWidth="1"/>
    <col min="2" max="2" width="17.140625" style="616" customWidth="1"/>
    <col min="3" max="3" width="16.28515625" style="616" customWidth="1"/>
    <col min="4" max="4" width="1.5703125" style="616" customWidth="1"/>
    <col min="5" max="5" width="23.42578125" style="616" customWidth="1"/>
    <col min="6" max="6" width="22.7109375" style="616" customWidth="1"/>
    <col min="7" max="9" width="9" style="616" bestFit="1" customWidth="1"/>
    <col min="10" max="12" width="9.7109375" style="616" bestFit="1" customWidth="1"/>
    <col min="13" max="13" width="1.5703125" style="616" customWidth="1"/>
    <col min="14" max="18" width="10.7109375" style="616" customWidth="1"/>
    <col min="19" max="16384" width="8.85546875" style="616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7"/>
      <c r="E2" s="6" t="s">
        <v>275</v>
      </c>
      <c r="F2" s="6"/>
      <c r="G2" s="6"/>
      <c r="H2" s="6"/>
      <c r="I2" s="6"/>
      <c r="J2" s="6"/>
      <c r="K2" s="6"/>
      <c r="L2" s="6"/>
      <c r="M2" s="618"/>
      <c r="N2" s="619" t="s">
        <v>276</v>
      </c>
      <c r="O2" s="619"/>
      <c r="P2" s="619"/>
      <c r="Q2" s="619"/>
      <c r="R2" s="620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1"/>
      <c r="N3" s="281" t="s">
        <v>277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2" t="str">
        <f>TEXT(Control!$B$1,"MM/DD/YYYY")&amp;" "&amp;Control!B2</f>
        <v>03/07/2024 A</v>
      </c>
      <c r="D4" s="621"/>
      <c r="E4" s="623"/>
      <c r="F4" s="623"/>
      <c r="G4" s="623"/>
      <c r="H4" s="623"/>
      <c r="I4" s="623"/>
      <c r="J4" s="623"/>
      <c r="K4" s="623"/>
      <c r="L4" s="623"/>
      <c r="M4" s="621"/>
      <c r="N4" s="624" t="s">
        <v>278</v>
      </c>
      <c r="O4" s="624"/>
      <c r="P4" s="624"/>
      <c r="Q4" s="624" t="s">
        <v>279</v>
      </c>
      <c r="R4" s="625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6">
        <v>2.5000000000000001E-3</v>
      </c>
      <c r="O5" s="626"/>
      <c r="P5" s="626"/>
      <c r="Q5" s="626">
        <v>5.0000000000000001E-3</v>
      </c>
      <c r="R5" s="627"/>
    </row>
    <row r="6" spans="2:18" ht="15.75" customHeight="1" x14ac:dyDescent="0.3">
      <c r="B6" s="628" t="s">
        <v>97</v>
      </c>
      <c r="C6" s="629" t="s">
        <v>280</v>
      </c>
      <c r="E6" s="629" t="s">
        <v>100</v>
      </c>
      <c r="F6" s="629" t="s">
        <v>281</v>
      </c>
      <c r="G6" s="630" t="s">
        <v>115</v>
      </c>
      <c r="H6" s="630">
        <v>0.65</v>
      </c>
      <c r="I6" s="630">
        <v>0.70000000000000018</v>
      </c>
      <c r="J6" s="630">
        <v>0.75000000000000022</v>
      </c>
      <c r="K6" s="630">
        <v>0.80000000000000027</v>
      </c>
      <c r="L6" s="630">
        <v>0.85</v>
      </c>
      <c r="N6" s="626">
        <v>5.0000000000000001E-3</v>
      </c>
      <c r="O6" s="626"/>
      <c r="P6" s="626"/>
      <c r="Q6" s="626">
        <v>0.01</v>
      </c>
      <c r="R6" s="627"/>
    </row>
    <row r="7" spans="2:18" ht="15" customHeight="1" x14ac:dyDescent="0.3">
      <c r="B7" s="631">
        <f>'Flex SP 2nd Liens Pricer'!A6</f>
        <v>8.75</v>
      </c>
      <c r="C7" s="273">
        <f>'Flex SP 2nd Liens Pricer'!H6</f>
        <v>97.125</v>
      </c>
      <c r="D7" s="632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3" t="s">
        <v>282</v>
      </c>
      <c r="O7" s="633"/>
      <c r="P7" s="633"/>
      <c r="Q7" s="633"/>
      <c r="R7" s="634"/>
    </row>
    <row r="8" spans="2:18" ht="15" customHeight="1" x14ac:dyDescent="0.3">
      <c r="B8" s="631">
        <f>'Flex SP 2nd Liens Pricer'!A7</f>
        <v>8.875</v>
      </c>
      <c r="C8" s="273">
        <f>'Flex SP 2nd Liens Pricer'!H7</f>
        <v>97.5</v>
      </c>
      <c r="D8" s="632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5" t="s">
        <v>25</v>
      </c>
      <c r="O8" s="635"/>
      <c r="P8" s="635"/>
      <c r="Q8" s="635"/>
      <c r="R8" s="636"/>
    </row>
    <row r="9" spans="2:18" ht="15" customHeight="1" x14ac:dyDescent="0.3">
      <c r="B9" s="631">
        <f>'Flex SP 2nd Liens Pricer'!A8</f>
        <v>9</v>
      </c>
      <c r="C9" s="273">
        <f>'Flex SP 2nd Liens Pricer'!H8</f>
        <v>97.875</v>
      </c>
      <c r="D9" s="632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7"/>
      <c r="N9" s="638" t="s">
        <v>27</v>
      </c>
      <c r="O9" s="638"/>
      <c r="P9" s="638"/>
      <c r="Q9" s="639">
        <v>0.125</v>
      </c>
      <c r="R9" s="640"/>
    </row>
    <row r="10" spans="2:18" ht="15" customHeight="1" x14ac:dyDescent="0.3">
      <c r="B10" s="631">
        <f>'Flex SP 2nd Liens Pricer'!A9</f>
        <v>9.125</v>
      </c>
      <c r="C10" s="273">
        <f>'Flex SP 2nd Liens Pricer'!H9</f>
        <v>98.25</v>
      </c>
      <c r="D10" s="632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7"/>
      <c r="N10" s="638" t="s">
        <v>29</v>
      </c>
      <c r="O10" s="638"/>
      <c r="P10" s="638"/>
      <c r="Q10" s="638">
        <v>0</v>
      </c>
      <c r="R10" s="641"/>
    </row>
    <row r="11" spans="2:18" ht="15" customHeight="1" x14ac:dyDescent="0.3">
      <c r="B11" s="631">
        <f>'Flex SP 2nd Liens Pricer'!A10</f>
        <v>9.25</v>
      </c>
      <c r="C11" s="273">
        <f>'Flex SP 2nd Liens Pricer'!H10</f>
        <v>98.625</v>
      </c>
      <c r="D11" s="632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7"/>
      <c r="N11" s="638" t="s">
        <v>31</v>
      </c>
      <c r="O11" s="638"/>
      <c r="P11" s="638"/>
      <c r="Q11" s="638" t="s">
        <v>274</v>
      </c>
      <c r="R11" s="641"/>
    </row>
    <row r="12" spans="2:18" ht="15" customHeight="1" x14ac:dyDescent="0.3">
      <c r="B12" s="631">
        <f>'Flex SP 2nd Liens Pricer'!A11</f>
        <v>9.375</v>
      </c>
      <c r="C12" s="273">
        <f>'Flex SP 2nd Liens Pricer'!H11</f>
        <v>98.875</v>
      </c>
      <c r="D12" s="632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283</v>
      </c>
      <c r="O12" s="294"/>
      <c r="P12" s="294"/>
      <c r="Q12" s="294"/>
      <c r="R12" s="295"/>
    </row>
    <row r="13" spans="2:18" ht="15" customHeight="1" x14ac:dyDescent="0.3">
      <c r="B13" s="631">
        <f>'Flex SP 2nd Liens Pricer'!A12</f>
        <v>9.5</v>
      </c>
      <c r="C13" s="273">
        <f>'Flex SP 2nd Liens Pricer'!H12</f>
        <v>99.125</v>
      </c>
      <c r="D13" s="632"/>
      <c r="E13" s="629"/>
      <c r="F13" s="629" t="s">
        <v>281</v>
      </c>
      <c r="G13" s="630">
        <v>0.60000000000000009</v>
      </c>
      <c r="H13" s="630">
        <v>0.65000000000000013</v>
      </c>
      <c r="I13" s="630">
        <v>0.70000000000000018</v>
      </c>
      <c r="J13" s="630">
        <v>0.75000000000000022</v>
      </c>
      <c r="K13" s="630">
        <v>0.80000000000000027</v>
      </c>
      <c r="L13" s="630">
        <v>0.85</v>
      </c>
      <c r="N13" s="294" t="s">
        <v>284</v>
      </c>
      <c r="O13" s="294"/>
      <c r="P13" s="294"/>
      <c r="Q13" s="294"/>
      <c r="R13" s="295"/>
    </row>
    <row r="14" spans="2:18" ht="15" customHeight="1" x14ac:dyDescent="0.3">
      <c r="B14" s="631">
        <f>'Flex SP 2nd Liens Pricer'!A13</f>
        <v>9.625</v>
      </c>
      <c r="C14" s="273">
        <f>'Flex SP 2nd Liens Pricer'!H13</f>
        <v>99.375</v>
      </c>
      <c r="D14" s="632"/>
      <c r="E14" s="284" t="s">
        <v>285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31">
        <f>'Flex SP 2nd Liens Pricer'!A14</f>
        <v>9.75</v>
      </c>
      <c r="C15" s="273">
        <f>'Flex SP 2nd Liens Pricer'!H14</f>
        <v>99.625</v>
      </c>
      <c r="D15" s="632"/>
      <c r="E15" s="284" t="s">
        <v>286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1">
        <v>-0.25</v>
      </c>
      <c r="R15" s="302"/>
    </row>
    <row r="16" spans="2:18" ht="15" customHeight="1" x14ac:dyDescent="0.3">
      <c r="B16" s="631">
        <f>'Flex SP 2nd Liens Pricer'!A15</f>
        <v>9.875</v>
      </c>
      <c r="C16" s="273">
        <f>'Flex SP 2nd Liens Pricer'!H15</f>
        <v>99.875</v>
      </c>
      <c r="D16" s="632"/>
      <c r="E16" s="284" t="s">
        <v>287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31">
        <f>'Flex SP 2nd Liens Pricer'!A16</f>
        <v>10</v>
      </c>
      <c r="C17" s="273">
        <f>'Flex SP 2nd Liens Pricer'!H16</f>
        <v>100.125</v>
      </c>
      <c r="D17" s="632"/>
      <c r="E17" s="284" t="s">
        <v>288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31">
        <f>'Flex SP 2nd Liens Pricer'!A17</f>
        <v>10.125</v>
      </c>
      <c r="C18" s="273">
        <f>'Flex SP 2nd Liens Pricer'!H17</f>
        <v>100.375</v>
      </c>
      <c r="D18" s="632"/>
      <c r="E18" s="284" t="s">
        <v>289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42"/>
    </row>
    <row r="19" spans="2:18" ht="15" customHeight="1" x14ac:dyDescent="0.3">
      <c r="B19" s="631">
        <f>'Flex SP 2nd Liens Pricer'!A18</f>
        <v>10.25</v>
      </c>
      <c r="C19" s="273">
        <f>'Flex SP 2nd Liens Pricer'!H18</f>
        <v>100.625</v>
      </c>
      <c r="D19" s="632"/>
      <c r="E19" s="284" t="s">
        <v>290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3" t="s">
        <v>291</v>
      </c>
      <c r="O19" s="644"/>
      <c r="P19" s="644"/>
      <c r="Q19" s="644"/>
      <c r="R19" s="645"/>
    </row>
    <row r="20" spans="2:18" ht="15" customHeight="1" x14ac:dyDescent="0.3">
      <c r="B20" s="631">
        <f>'Flex SP 2nd Liens Pricer'!A19</f>
        <v>10.375</v>
      </c>
      <c r="C20" s="273">
        <f>'Flex SP 2nd Liens Pricer'!H19</f>
        <v>100.875</v>
      </c>
      <c r="D20" s="632"/>
      <c r="E20" s="284" t="s">
        <v>292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1">
        <f>'Flex SP 2nd Liens Pricer'!A20</f>
        <v>10.5</v>
      </c>
      <c r="C21" s="273">
        <f>'Flex SP 2nd Liens Pricer'!H20</f>
        <v>101.125</v>
      </c>
      <c r="D21" s="632"/>
      <c r="E21" s="284" t="s">
        <v>293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1">
        <f>'Flex SP 2nd Liens Pricer'!A21</f>
        <v>10.625</v>
      </c>
      <c r="C22" s="273">
        <f>'Flex SP 2nd Liens Pricer'!H21</f>
        <v>101.375</v>
      </c>
      <c r="D22" s="632"/>
      <c r="E22" s="284" t="s">
        <v>294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1">
        <f>'Flex SP 2nd Liens Pricer'!A22</f>
        <v>10.75</v>
      </c>
      <c r="C23" s="273">
        <f>'Flex SP 2nd Liens Pricer'!H22</f>
        <v>101.625</v>
      </c>
      <c r="D23" s="632"/>
      <c r="E23" s="284" t="s">
        <v>295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1">
        <f>'Flex SP 2nd Liens Pricer'!A23</f>
        <v>10.875</v>
      </c>
      <c r="C24" s="273">
        <f>'Flex SP 2nd Liens Pricer'!H23</f>
        <v>101.875</v>
      </c>
      <c r="D24" s="632"/>
      <c r="E24" s="284" t="s">
        <v>296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2" t="s">
        <v>297</v>
      </c>
      <c r="O24" s="653"/>
      <c r="P24" s="653"/>
      <c r="Q24" s="653"/>
      <c r="R24" s="654"/>
    </row>
    <row r="25" spans="2:18" ht="15" customHeight="1" x14ac:dyDescent="0.3">
      <c r="B25" s="631">
        <f>'Flex SP 2nd Liens Pricer'!A24</f>
        <v>11</v>
      </c>
      <c r="C25" s="273">
        <f>'Flex SP 2nd Liens Pricer'!H24</f>
        <v>102.125</v>
      </c>
      <c r="D25" s="632"/>
      <c r="E25" s="284" t="s">
        <v>298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1">
        <f>'Flex SP 2nd Liens Pricer'!A25</f>
        <v>11.125</v>
      </c>
      <c r="C26" s="273">
        <f>'Flex SP 2nd Liens Pricer'!H25</f>
        <v>102.375</v>
      </c>
      <c r="D26" s="632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1">
        <f>'Flex SP 2nd Liens Pricer'!A26</f>
        <v>11.25</v>
      </c>
      <c r="C27" s="273">
        <f>'Flex SP 2nd Liens Pricer'!H26</f>
        <v>102.625</v>
      </c>
      <c r="D27" s="632"/>
      <c r="E27" s="662"/>
      <c r="F27" s="663"/>
      <c r="G27" s="664"/>
      <c r="H27" s="664"/>
      <c r="I27" s="664"/>
      <c r="J27" s="664"/>
      <c r="K27" s="664"/>
      <c r="L27" s="665"/>
      <c r="N27" s="643" t="s">
        <v>299</v>
      </c>
      <c r="O27" s="644"/>
      <c r="P27" s="644"/>
      <c r="Q27" s="644"/>
      <c r="R27" s="645"/>
    </row>
    <row r="28" spans="2:18" ht="15" customHeight="1" x14ac:dyDescent="0.3">
      <c r="B28" s="631">
        <f>'Flex SP 2nd Liens Pricer'!A27</f>
        <v>11.375</v>
      </c>
      <c r="C28" s="273">
        <f>'Flex SP 2nd Liens Pricer'!H27</f>
        <v>102.875</v>
      </c>
      <c r="D28" s="632"/>
      <c r="E28" s="662"/>
      <c r="F28" s="663"/>
      <c r="G28" s="664"/>
      <c r="H28" s="664"/>
      <c r="I28" s="664"/>
      <c r="J28" s="664"/>
      <c r="K28" s="664"/>
      <c r="L28" s="665"/>
      <c r="N28" s="659" t="s">
        <v>300</v>
      </c>
      <c r="O28" s="660"/>
      <c r="P28" s="660"/>
      <c r="Q28" s="660"/>
      <c r="R28" s="661"/>
    </row>
    <row r="29" spans="2:18" ht="15" customHeight="1" x14ac:dyDescent="0.3">
      <c r="B29" s="631">
        <f>'Flex SP 2nd Liens Pricer'!A28</f>
        <v>11.5</v>
      </c>
      <c r="C29" s="273">
        <f>'Flex SP 2nd Liens Pricer'!H28</f>
        <v>103.125</v>
      </c>
      <c r="D29" s="632"/>
      <c r="E29" s="662"/>
      <c r="F29" s="663"/>
      <c r="G29" s="664"/>
      <c r="H29" s="664"/>
      <c r="I29" s="664"/>
      <c r="J29" s="664"/>
      <c r="K29" s="664"/>
      <c r="L29" s="665"/>
      <c r="N29" s="643" t="s">
        <v>301</v>
      </c>
      <c r="O29" s="644"/>
      <c r="P29" s="644"/>
      <c r="Q29" s="644"/>
      <c r="R29" s="645"/>
    </row>
    <row r="30" spans="2:18" ht="15" customHeight="1" x14ac:dyDescent="0.3">
      <c r="B30" s="631">
        <f>'Flex SP 2nd Liens Pricer'!A29</f>
        <v>11.625</v>
      </c>
      <c r="C30" s="273">
        <f>'Flex SP 2nd Liens Pricer'!H29</f>
        <v>103.375</v>
      </c>
      <c r="D30" s="632"/>
      <c r="E30" s="662"/>
      <c r="F30" s="663"/>
      <c r="G30" s="666"/>
      <c r="H30" s="664"/>
      <c r="I30" s="664"/>
      <c r="J30" s="664"/>
      <c r="K30" s="664"/>
      <c r="L30" s="665"/>
      <c r="N30" s="659" t="s">
        <v>302</v>
      </c>
      <c r="O30" s="660"/>
      <c r="P30" s="660"/>
      <c r="Q30" s="660"/>
      <c r="R30" s="661"/>
    </row>
    <row r="31" spans="2:18" x14ac:dyDescent="0.3">
      <c r="B31" s="631">
        <f>'Flex SP 2nd Liens Pricer'!A30</f>
        <v>11.75</v>
      </c>
      <c r="C31" s="273">
        <f>'Flex SP 2nd Liens Pricer'!H30</f>
        <v>103.625</v>
      </c>
      <c r="D31" s="632"/>
      <c r="E31" s="662"/>
      <c r="F31" s="663"/>
      <c r="G31" s="664"/>
      <c r="H31" s="664"/>
      <c r="I31" s="664"/>
      <c r="J31" s="664"/>
      <c r="K31" s="664"/>
      <c r="L31" s="665"/>
      <c r="N31" s="643" t="s">
        <v>303</v>
      </c>
      <c r="O31" s="644"/>
      <c r="P31" s="644"/>
      <c r="Q31" s="644"/>
      <c r="R31" s="645"/>
    </row>
    <row r="32" spans="2:18" ht="15" customHeight="1" x14ac:dyDescent="0.3">
      <c r="B32" s="631">
        <f>'Flex SP 2nd Liens Pricer'!A31</f>
        <v>11.875</v>
      </c>
      <c r="C32" s="273">
        <f>'Flex SP 2nd Liens Pricer'!H31</f>
        <v>103.875</v>
      </c>
      <c r="D32" s="632"/>
      <c r="E32" s="662"/>
      <c r="F32" s="663"/>
      <c r="G32" s="664"/>
      <c r="H32" s="664"/>
      <c r="I32" s="664"/>
      <c r="J32" s="664"/>
      <c r="K32" s="664"/>
      <c r="L32" s="665"/>
      <c r="N32" s="667" t="s">
        <v>304</v>
      </c>
      <c r="O32" s="668"/>
      <c r="P32" s="668"/>
      <c r="Q32" s="668"/>
      <c r="R32" s="669"/>
    </row>
    <row r="33" spans="2:18" x14ac:dyDescent="0.3">
      <c r="B33" s="631">
        <f>'Flex SP 2nd Liens Pricer'!A32</f>
        <v>12</v>
      </c>
      <c r="C33" s="273">
        <f>'Flex SP 2nd Liens Pricer'!H32</f>
        <v>104.125</v>
      </c>
      <c r="D33" s="632"/>
      <c r="E33" s="662"/>
      <c r="F33" s="663"/>
      <c r="G33" s="664"/>
      <c r="H33" s="664"/>
      <c r="I33" s="664"/>
      <c r="J33" s="664"/>
      <c r="K33" s="664"/>
      <c r="L33" s="665"/>
      <c r="N33" s="670" t="s">
        <v>305</v>
      </c>
      <c r="O33" s="322"/>
      <c r="P33" s="322"/>
      <c r="Q33" s="322"/>
      <c r="R33" s="323"/>
    </row>
    <row r="34" spans="2:18" x14ac:dyDescent="0.3">
      <c r="B34" s="631">
        <f>'Flex SP 2nd Liens Pricer'!A33</f>
        <v>12.125</v>
      </c>
      <c r="C34" s="273">
        <f>'Flex SP 2nd Liens Pricer'!H33</f>
        <v>104.375</v>
      </c>
      <c r="E34" s="662"/>
      <c r="F34" s="663"/>
      <c r="G34" s="664"/>
      <c r="H34" s="664"/>
      <c r="I34" s="664"/>
      <c r="J34" s="664"/>
      <c r="K34" s="664"/>
      <c r="L34" s="665"/>
      <c r="N34" s="670" t="s">
        <v>306</v>
      </c>
      <c r="O34" s="322"/>
      <c r="P34" s="322"/>
      <c r="Q34" s="322"/>
      <c r="R34" s="323"/>
    </row>
    <row r="35" spans="2:18" ht="15" customHeight="1" x14ac:dyDescent="0.3">
      <c r="B35" s="631">
        <f>'Flex SP 2nd Liens Pricer'!A34</f>
        <v>12.25</v>
      </c>
      <c r="C35" s="273">
        <f>'Flex SP 2nd Liens Pricer'!H34</f>
        <v>104.625</v>
      </c>
      <c r="E35" s="671"/>
      <c r="F35" s="672"/>
      <c r="G35" s="672"/>
      <c r="H35" s="672"/>
      <c r="I35" s="672"/>
      <c r="J35" s="672"/>
      <c r="K35" s="672"/>
      <c r="L35" s="673"/>
      <c r="N35" s="670" t="s">
        <v>307</v>
      </c>
      <c r="O35" s="322"/>
      <c r="P35" s="322"/>
      <c r="Q35" s="322"/>
      <c r="R35" s="323"/>
    </row>
    <row r="36" spans="2:18" ht="20.45" customHeight="1" x14ac:dyDescent="0.3">
      <c r="B36" s="631">
        <f>'Flex SP 2nd Liens Pricer'!A35</f>
        <v>12.375</v>
      </c>
      <c r="C36" s="273">
        <f>'Flex SP 2nd Liens Pricer'!H35</f>
        <v>104.875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308</v>
      </c>
      <c r="O36" s="322"/>
      <c r="P36" s="322"/>
      <c r="Q36" s="322"/>
      <c r="R36" s="323"/>
    </row>
    <row r="37" spans="2:18" ht="15" customHeight="1" x14ac:dyDescent="0.3">
      <c r="B37" s="631">
        <f>'Flex SP 2nd Liens Pricer'!A36</f>
        <v>12.5</v>
      </c>
      <c r="C37" s="273">
        <f>'Flex SP 2nd Liens Pricer'!H36</f>
        <v>105.125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309</v>
      </c>
      <c r="O37" s="322"/>
      <c r="P37" s="322"/>
      <c r="Q37" s="322"/>
      <c r="R37" s="323"/>
    </row>
    <row r="38" spans="2:18" x14ac:dyDescent="0.3">
      <c r="B38" s="631">
        <f>'Flex SP 2nd Liens Pricer'!A37</f>
        <v>12.625</v>
      </c>
      <c r="C38" s="273">
        <f>'Flex SP 2nd Liens Pricer'!H37</f>
        <v>105.375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310</v>
      </c>
      <c r="O38" s="675"/>
      <c r="P38" s="675"/>
      <c r="Q38" s="675"/>
      <c r="R38" s="676"/>
    </row>
    <row r="39" spans="2:18" x14ac:dyDescent="0.3">
      <c r="B39" s="631">
        <f>'Flex SP 2nd Liens Pricer'!A38</f>
        <v>12.75</v>
      </c>
      <c r="C39" s="273">
        <f>'Flex SP 2nd Liens Pricer'!H38</f>
        <v>105.625</v>
      </c>
      <c r="E39" s="671" t="s">
        <v>311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1">
        <f>'Flex SP 2nd Liens Pricer'!A39</f>
        <v>12.875</v>
      </c>
      <c r="C40" s="273">
        <f>'Flex SP 2nd Liens Pricer'!H39</f>
        <v>105.875</v>
      </c>
      <c r="E40" s="671" t="s">
        <v>312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1">
        <f>'Flex SP 2nd Liens Pricer'!A40</f>
        <v>13</v>
      </c>
      <c r="C41" s="273">
        <f>'Flex SP 2nd Liens Pricer'!H40</f>
        <v>106.125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2"/>
      <c r="P41" s="322"/>
      <c r="Q41" s="322"/>
      <c r="R41" s="323"/>
    </row>
    <row r="42" spans="2:18" ht="18.75" customHeight="1" x14ac:dyDescent="0.3">
      <c r="B42" s="631">
        <f>'Flex SP 2nd Liens Pricer'!A41</f>
        <v>13.125</v>
      </c>
      <c r="C42" s="677">
        <f>'Flex SP 2nd Liens Pricer'!H41</f>
        <v>106.375</v>
      </c>
      <c r="D42" s="678" t="s">
        <v>313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1">
        <f>'Flex SP 2nd Liens Pricer'!A42</f>
        <v>13.25</v>
      </c>
      <c r="C43" s="677">
        <f>'Flex SP 2nd Liens Pricer'!H42</f>
        <v>106.625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314</v>
      </c>
      <c r="O43" s="686"/>
      <c r="P43" s="686"/>
      <c r="Q43" s="686"/>
      <c r="R43" s="687"/>
    </row>
    <row r="44" spans="2:18" x14ac:dyDescent="0.3">
      <c r="B44" s="631">
        <f>'Flex SP 2nd Liens Pricer'!A43</f>
        <v>13.375</v>
      </c>
      <c r="C44" s="677">
        <f>'Flex SP 2nd Liens Pricer'!H43</f>
        <v>106.875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1"/>
      <c r="O44" s="688"/>
      <c r="P44" s="688"/>
      <c r="Q44" s="688"/>
      <c r="R44" s="689"/>
    </row>
    <row r="45" spans="2:18" x14ac:dyDescent="0.3">
      <c r="B45" s="631">
        <f>'Flex SP 2nd Liens Pricer'!A44</f>
        <v>13.5</v>
      </c>
      <c r="C45" s="677">
        <f>'Flex SP 2nd Liens Pricer'!H44</f>
        <v>107.125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1"/>
      <c r="O45" s="690"/>
      <c r="P45" s="688"/>
      <c r="Q45" s="688"/>
      <c r="R45" s="689"/>
    </row>
    <row r="46" spans="2:18" x14ac:dyDescent="0.3">
      <c r="B46" s="631">
        <f>'Flex SP 2nd Liens Pricer'!A45</f>
        <v>13.625</v>
      </c>
      <c r="C46" s="677">
        <f>'Flex SP 2nd Liens Pricer'!H45</f>
        <v>107.375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1">
        <f>'Flex SP 2nd Liens Pricer'!A46</f>
        <v>13.75</v>
      </c>
      <c r="C47" s="677">
        <f>'Flex SP 2nd Liens Pricer'!H46</f>
        <v>107.625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1">
        <f>'Flex SP 2nd Liens Pricer'!A47</f>
        <v>13.875</v>
      </c>
      <c r="C48" s="677">
        <f>'Flex SP 2nd Liens Pricer'!H47</f>
        <v>107.875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1">
        <f>'Flex SP 2nd Liens Pricer'!A48</f>
        <v>14</v>
      </c>
      <c r="C49" s="677">
        <f>'Flex SP 2nd Liens Pricer'!H48</f>
        <v>108.125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1">
        <f>'Flex SP 2nd Liens Pricer'!A49</f>
        <v>14.125</v>
      </c>
      <c r="C50" s="677">
        <f>'Flex SP 2nd Liens Pricer'!H49</f>
        <v>108.375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1">
        <f>'Flex SP 2nd Liens Pricer'!A50</f>
        <v>14.25</v>
      </c>
      <c r="C51" s="677">
        <f>'Flex SP 2nd Liens Pricer'!H50</f>
        <v>108.625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315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250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8EE7A-B149-4D75-A20C-E82F76522A93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280</v>
      </c>
      <c r="C5" s="212" t="s">
        <v>18</v>
      </c>
      <c r="D5"/>
      <c r="E5" s="210" t="s">
        <v>280</v>
      </c>
      <c r="F5" s="212" t="s">
        <v>18</v>
      </c>
      <c r="H5" s="210" t="s">
        <v>280</v>
      </c>
      <c r="I5" s="212" t="s">
        <v>18</v>
      </c>
      <c r="K5" s="210" t="s">
        <v>280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4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4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4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4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4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4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4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4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4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4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4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4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4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4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4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4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4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4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4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4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4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4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4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4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4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4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4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4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4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4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4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4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4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4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4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4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4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4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4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4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4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4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4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4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4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23B2-6194-401E-978C-B3212D50608E}">
  <sheetPr published="0" codeName="Sheet9">
    <tabColor rgb="FF7030A0"/>
  </sheetPr>
  <dimension ref="A1:W44"/>
  <sheetViews>
    <sheetView workbookViewId="0">
      <selection activeCell="F17" sqref="F17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316</v>
      </c>
      <c r="B1" s="702">
        <v>45358</v>
      </c>
      <c r="C1" s="703" t="str">
        <f>TEXT(B1,"YYYYMMDD")</f>
        <v>20240307</v>
      </c>
      <c r="S1" s="704" t="s">
        <v>317</v>
      </c>
      <c r="T1" s="704"/>
      <c r="U1" s="704"/>
    </row>
    <row r="2" spans="1:23" x14ac:dyDescent="0.25">
      <c r="A2" s="701" t="s">
        <v>318</v>
      </c>
      <c r="B2" s="701" t="s">
        <v>319</v>
      </c>
      <c r="C2" s="703" t="str">
        <f>"v"&amp;B2</f>
        <v>vA</v>
      </c>
      <c r="S2" s="704"/>
      <c r="T2" s="704"/>
      <c r="U2" s="704"/>
    </row>
    <row r="3" spans="1:23" x14ac:dyDescent="0.25">
      <c r="A3" s="701" t="s">
        <v>320</v>
      </c>
      <c r="B3" s="705">
        <v>5.32</v>
      </c>
      <c r="C3" s="706" t="s">
        <v>321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7" t="s">
        <v>322</v>
      </c>
      <c r="C5" s="707"/>
      <c r="D5" s="707"/>
      <c r="E5" s="199" t="s">
        <v>323</v>
      </c>
      <c r="F5" s="199"/>
      <c r="G5" s="199"/>
      <c r="H5" s="707" t="s">
        <v>206</v>
      </c>
      <c r="I5" s="707"/>
      <c r="J5" s="707"/>
      <c r="K5" s="199" t="s">
        <v>324</v>
      </c>
      <c r="L5" s="199"/>
      <c r="M5" s="199"/>
    </row>
    <row r="6" spans="1:23" s="711" customFormat="1" x14ac:dyDescent="0.25">
      <c r="A6" s="708" t="s">
        <v>194</v>
      </c>
      <c r="B6" s="708" t="s">
        <v>154</v>
      </c>
      <c r="C6" s="708" t="s">
        <v>325</v>
      </c>
      <c r="D6" s="708" t="s">
        <v>326</v>
      </c>
      <c r="E6" s="709" t="s">
        <v>154</v>
      </c>
      <c r="F6" s="708" t="s">
        <v>325</v>
      </c>
      <c r="G6" s="708" t="s">
        <v>326</v>
      </c>
      <c r="H6" s="708" t="s">
        <v>154</v>
      </c>
      <c r="I6" s="708" t="s">
        <v>325</v>
      </c>
      <c r="J6" s="708" t="s">
        <v>326</v>
      </c>
      <c r="K6" s="708" t="s">
        <v>154</v>
      </c>
      <c r="L6" s="708" t="s">
        <v>325</v>
      </c>
      <c r="M6" s="708" t="s">
        <v>326</v>
      </c>
      <c r="N6" s="710" t="s">
        <v>327</v>
      </c>
      <c r="O6" s="710"/>
      <c r="P6" s="710"/>
      <c r="Q6" s="710"/>
    </row>
    <row r="7" spans="1:23" x14ac:dyDescent="0.25">
      <c r="A7" s="712">
        <v>45352</v>
      </c>
      <c r="B7" s="713"/>
      <c r="C7">
        <v>0.375</v>
      </c>
      <c r="E7" s="713"/>
      <c r="F7">
        <v>0.375</v>
      </c>
      <c r="H7" s="713"/>
      <c r="I7">
        <v>0.25</v>
      </c>
      <c r="K7" s="713"/>
      <c r="N7" s="714" t="s">
        <v>328</v>
      </c>
      <c r="O7" s="200"/>
      <c r="P7" s="200"/>
      <c r="Q7" s="200"/>
    </row>
    <row r="8" spans="1:23" x14ac:dyDescent="0.25">
      <c r="A8" s="712">
        <v>45355</v>
      </c>
      <c r="B8" s="713"/>
      <c r="C8">
        <v>0.125</v>
      </c>
      <c r="E8" s="713"/>
      <c r="F8">
        <v>0.125</v>
      </c>
      <c r="H8" s="713"/>
      <c r="I8">
        <v>0.125</v>
      </c>
      <c r="K8" s="713"/>
      <c r="N8" s="714" t="s">
        <v>329</v>
      </c>
      <c r="O8" s="200"/>
      <c r="P8" s="200"/>
      <c r="Q8" s="200"/>
    </row>
    <row r="9" spans="1:23" x14ac:dyDescent="0.25">
      <c r="A9" s="712">
        <v>45356</v>
      </c>
      <c r="B9" s="713" t="s">
        <v>330</v>
      </c>
      <c r="E9" s="713"/>
      <c r="H9" s="713"/>
      <c r="K9" s="713"/>
      <c r="N9" s="714" t="s">
        <v>331</v>
      </c>
      <c r="O9" s="200"/>
      <c r="P9" s="200"/>
      <c r="Q9" s="200"/>
    </row>
    <row r="10" spans="1:23" x14ac:dyDescent="0.25">
      <c r="A10" s="712">
        <v>45357</v>
      </c>
      <c r="B10" s="713"/>
      <c r="C10">
        <v>0.125</v>
      </c>
      <c r="E10" s="713"/>
      <c r="F10">
        <v>0.125</v>
      </c>
      <c r="H10" s="713"/>
      <c r="I10">
        <v>0.125</v>
      </c>
      <c r="K10" s="713"/>
      <c r="N10" s="714" t="s">
        <v>332</v>
      </c>
      <c r="O10" s="200"/>
      <c r="P10" s="200"/>
      <c r="Q10" s="200"/>
    </row>
    <row r="11" spans="1:23" x14ac:dyDescent="0.25">
      <c r="A11" s="712">
        <v>45358</v>
      </c>
      <c r="B11" s="713" t="s">
        <v>333</v>
      </c>
      <c r="E11" s="713" t="s">
        <v>334</v>
      </c>
      <c r="H11" s="713"/>
      <c r="K11" s="713"/>
      <c r="N11" s="714" t="s">
        <v>335</v>
      </c>
      <c r="O11" s="200"/>
      <c r="P11" s="200"/>
      <c r="Q11" s="200"/>
    </row>
    <row r="12" spans="1:23" x14ac:dyDescent="0.25">
      <c r="A12" s="712"/>
      <c r="B12" s="713"/>
      <c r="E12" s="713"/>
      <c r="H12" s="713"/>
      <c r="K12" s="713"/>
      <c r="N12" s="714"/>
      <c r="O12" s="200"/>
      <c r="P12" s="200"/>
      <c r="Q12" s="200"/>
    </row>
    <row r="13" spans="1:23" x14ac:dyDescent="0.25">
      <c r="A13" s="712"/>
      <c r="B13" s="713"/>
      <c r="E13" s="713"/>
      <c r="H13" s="713"/>
      <c r="K13" s="713"/>
      <c r="N13" s="714"/>
      <c r="O13" s="200"/>
      <c r="P13" s="200"/>
      <c r="Q13" s="200"/>
    </row>
    <row r="14" spans="1:23" x14ac:dyDescent="0.25">
      <c r="A14" s="712"/>
      <c r="B14" s="713"/>
      <c r="E14" s="713"/>
      <c r="H14" s="713"/>
      <c r="K14" s="713"/>
      <c r="N14" s="714"/>
      <c r="O14" s="200"/>
      <c r="P14" s="200"/>
      <c r="Q14" s="200"/>
    </row>
    <row r="15" spans="1:23" ht="15.75" thickBot="1" x14ac:dyDescent="0.3">
      <c r="A15" s="712"/>
      <c r="B15" s="713"/>
      <c r="E15" s="713"/>
      <c r="H15" s="713"/>
      <c r="K15" s="713"/>
      <c r="N15" s="714"/>
      <c r="O15" s="200"/>
      <c r="P15" s="200"/>
      <c r="Q15" s="200"/>
    </row>
    <row r="16" spans="1:23" ht="15.75" thickBot="1" x14ac:dyDescent="0.3">
      <c r="A16" s="712"/>
      <c r="B16" s="713"/>
      <c r="E16" s="713"/>
      <c r="H16" s="713"/>
      <c r="K16" s="713"/>
      <c r="N16" s="714"/>
      <c r="O16" s="200"/>
      <c r="P16" s="200"/>
      <c r="Q16" s="200"/>
      <c r="S16" s="715" t="s">
        <v>336</v>
      </c>
      <c r="T16" s="716"/>
      <c r="U16" s="716"/>
      <c r="V16" s="716"/>
      <c r="W16" s="717"/>
    </row>
    <row r="17" spans="1:23" x14ac:dyDescent="0.25">
      <c r="A17" s="712"/>
      <c r="B17" s="713"/>
      <c r="E17" s="713"/>
      <c r="H17" s="713"/>
      <c r="K17" s="713"/>
      <c r="N17" s="714"/>
      <c r="O17" s="200"/>
      <c r="P17" s="200"/>
      <c r="Q17" s="200"/>
      <c r="S17" s="225" t="s">
        <v>322</v>
      </c>
      <c r="T17" s="718"/>
      <c r="U17" s="200"/>
      <c r="V17" s="200"/>
      <c r="W17" s="719"/>
    </row>
    <row r="18" spans="1:23" x14ac:dyDescent="0.25">
      <c r="A18" s="712"/>
      <c r="B18" s="713"/>
      <c r="E18" s="713"/>
      <c r="H18" s="713"/>
      <c r="K18" s="713"/>
      <c r="N18" s="714"/>
      <c r="O18" s="200"/>
      <c r="P18" s="200"/>
      <c r="Q18" s="200"/>
      <c r="S18" s="225" t="s">
        <v>323</v>
      </c>
      <c r="T18" s="718"/>
      <c r="U18" s="200"/>
      <c r="V18" s="200"/>
      <c r="W18" s="719"/>
    </row>
    <row r="19" spans="1:23" x14ac:dyDescent="0.25">
      <c r="A19" s="712"/>
      <c r="B19" s="713"/>
      <c r="E19" s="713"/>
      <c r="H19" s="713"/>
      <c r="K19" s="713"/>
      <c r="N19" s="714"/>
      <c r="O19" s="200"/>
      <c r="P19" s="200"/>
      <c r="Q19" s="200"/>
      <c r="S19" s="225" t="s">
        <v>206</v>
      </c>
      <c r="T19" s="718"/>
      <c r="U19" s="200"/>
      <c r="V19" s="200"/>
      <c r="W19" s="719"/>
    </row>
    <row r="20" spans="1:23" ht="15.75" thickBot="1" x14ac:dyDescent="0.3">
      <c r="A20" s="712"/>
      <c r="B20" s="713"/>
      <c r="E20" s="713"/>
      <c r="H20" s="713"/>
      <c r="K20" s="713"/>
      <c r="N20" s="714"/>
      <c r="O20" s="200"/>
      <c r="P20" s="200"/>
      <c r="Q20" s="200"/>
      <c r="S20" s="235" t="s">
        <v>324</v>
      </c>
      <c r="T20" s="720"/>
      <c r="U20" s="721"/>
      <c r="V20" s="721"/>
      <c r="W20" s="722"/>
    </row>
    <row r="21" spans="1:23" x14ac:dyDescent="0.25">
      <c r="A21" s="712"/>
      <c r="B21" s="713"/>
      <c r="E21" s="713"/>
      <c r="H21" s="713"/>
      <c r="K21" s="713"/>
      <c r="N21" s="714"/>
      <c r="O21" s="200"/>
      <c r="P21" s="200"/>
      <c r="Q21" s="200"/>
    </row>
    <row r="22" spans="1:23" x14ac:dyDescent="0.25">
      <c r="A22" s="712"/>
      <c r="B22" s="713"/>
      <c r="E22" s="713"/>
      <c r="H22" s="713"/>
      <c r="K22" s="713"/>
      <c r="N22" s="714"/>
      <c r="O22" s="200"/>
      <c r="P22" s="200"/>
      <c r="Q22" s="200"/>
    </row>
    <row r="23" spans="1:23" x14ac:dyDescent="0.25">
      <c r="A23" s="712"/>
      <c r="B23" s="713"/>
      <c r="E23" s="713"/>
      <c r="H23" s="713"/>
      <c r="K23" s="713"/>
      <c r="N23" s="714"/>
      <c r="O23" s="200"/>
      <c r="P23" s="200"/>
      <c r="Q23" s="200"/>
    </row>
    <row r="24" spans="1:23" x14ac:dyDescent="0.25">
      <c r="A24" s="712"/>
      <c r="B24" s="713"/>
      <c r="E24" s="713"/>
      <c r="H24" s="713"/>
      <c r="K24" s="713"/>
      <c r="N24" s="714"/>
      <c r="O24" s="200"/>
      <c r="P24" s="200"/>
      <c r="Q24" s="200"/>
    </row>
    <row r="25" spans="1:23" x14ac:dyDescent="0.25">
      <c r="A25" s="712"/>
      <c r="B25" s="713"/>
      <c r="E25" s="713"/>
      <c r="H25" s="713"/>
      <c r="K25" s="713"/>
      <c r="N25" s="714"/>
      <c r="O25" s="200"/>
      <c r="P25" s="200"/>
      <c r="Q25" s="200"/>
    </row>
    <row r="26" spans="1:23" x14ac:dyDescent="0.25">
      <c r="A26" s="712"/>
      <c r="B26" s="713"/>
      <c r="E26" s="713"/>
      <c r="H26" s="713"/>
      <c r="K26" s="713"/>
      <c r="N26" s="714"/>
      <c r="O26" s="200"/>
      <c r="P26" s="200"/>
      <c r="Q26" s="200"/>
    </row>
    <row r="27" spans="1:23" x14ac:dyDescent="0.25">
      <c r="A27" s="712"/>
      <c r="B27" s="713"/>
      <c r="E27" s="713"/>
      <c r="H27" s="713"/>
      <c r="K27" s="713"/>
      <c r="N27" s="714"/>
      <c r="O27" s="200"/>
      <c r="P27" s="200"/>
      <c r="Q27" s="200"/>
    </row>
    <row r="28" spans="1:23" x14ac:dyDescent="0.25">
      <c r="A28" s="712"/>
      <c r="B28" s="713"/>
      <c r="E28" s="713"/>
      <c r="H28" s="713"/>
      <c r="K28" s="713"/>
      <c r="N28" s="714"/>
      <c r="O28" s="200"/>
      <c r="P28" s="200"/>
      <c r="Q28" s="200"/>
    </row>
    <row r="29" spans="1:23" x14ac:dyDescent="0.25">
      <c r="A29" s="712"/>
      <c r="B29" s="713"/>
      <c r="E29" s="713"/>
      <c r="H29" s="713"/>
      <c r="K29" s="713"/>
      <c r="N29" s="714"/>
      <c r="O29" s="200"/>
      <c r="P29" s="200"/>
      <c r="Q29" s="200"/>
    </row>
    <row r="30" spans="1:23" x14ac:dyDescent="0.25">
      <c r="A30" s="712"/>
      <c r="B30" s="713"/>
      <c r="E30" s="713"/>
      <c r="H30" s="713"/>
      <c r="K30" s="713"/>
      <c r="N30" s="714"/>
      <c r="O30" s="200"/>
      <c r="P30" s="200"/>
      <c r="Q30" s="200"/>
    </row>
    <row r="31" spans="1:23" x14ac:dyDescent="0.25">
      <c r="A31" s="712"/>
      <c r="B31" s="713"/>
      <c r="E31" s="713"/>
      <c r="H31" s="713"/>
      <c r="K31" s="713"/>
      <c r="N31" s="714"/>
      <c r="O31" s="200"/>
      <c r="P31" s="200"/>
      <c r="Q31" s="200"/>
    </row>
    <row r="32" spans="1:23" x14ac:dyDescent="0.25">
      <c r="A32" s="712"/>
      <c r="B32" s="713"/>
      <c r="E32" s="713"/>
      <c r="H32" s="713"/>
      <c r="K32" s="713"/>
      <c r="N32" s="714"/>
      <c r="O32" s="200"/>
      <c r="P32" s="200"/>
      <c r="Q32" s="200"/>
    </row>
    <row r="33" spans="1:17" x14ac:dyDescent="0.25">
      <c r="A33" s="712"/>
      <c r="B33" s="713"/>
      <c r="E33" s="713"/>
      <c r="H33" s="713"/>
      <c r="K33" s="713"/>
      <c r="N33" s="714"/>
      <c r="O33" s="200"/>
      <c r="P33" s="200"/>
      <c r="Q33" s="200"/>
    </row>
    <row r="34" spans="1:17" x14ac:dyDescent="0.25">
      <c r="A34" s="712"/>
      <c r="B34" s="713"/>
      <c r="E34" s="713"/>
      <c r="H34" s="713"/>
      <c r="K34" s="713"/>
      <c r="N34" s="714"/>
      <c r="O34" s="200"/>
      <c r="P34" s="200"/>
      <c r="Q34" s="200"/>
    </row>
    <row r="35" spans="1:17" x14ac:dyDescent="0.25">
      <c r="A35" s="712"/>
      <c r="B35" s="713"/>
      <c r="E35" s="713"/>
      <c r="H35" s="713"/>
      <c r="K35" s="713"/>
      <c r="N35" s="714"/>
      <c r="O35" s="200"/>
      <c r="P35" s="200"/>
      <c r="Q35" s="200"/>
    </row>
    <row r="36" spans="1:17" x14ac:dyDescent="0.25">
      <c r="A36" s="712"/>
    </row>
    <row r="37" spans="1:17" x14ac:dyDescent="0.25">
      <c r="A37" s="712"/>
      <c r="N37" s="200"/>
      <c r="O37" s="200"/>
      <c r="P37" s="200"/>
      <c r="Q37" s="200"/>
    </row>
    <row r="38" spans="1:17" x14ac:dyDescent="0.25">
      <c r="A38" s="712"/>
      <c r="N38" s="200"/>
      <c r="O38" s="200"/>
      <c r="P38" s="200"/>
      <c r="Q38" s="200"/>
    </row>
    <row r="39" spans="1:17" x14ac:dyDescent="0.25">
      <c r="A39" s="712"/>
      <c r="N39" s="200"/>
      <c r="O39" s="200"/>
      <c r="P39" s="200"/>
      <c r="Q39" s="200"/>
    </row>
    <row r="40" spans="1:17" x14ac:dyDescent="0.25">
      <c r="A40" s="712"/>
      <c r="N40" s="200"/>
      <c r="O40" s="200"/>
      <c r="P40" s="200"/>
      <c r="Q40" s="200"/>
    </row>
    <row r="41" spans="1:17" x14ac:dyDescent="0.25">
      <c r="A41" s="712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2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5713B5FF-0671-4682-B454-E10F651BD75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2024-03-07T15:59:30Z</dcterms:created>
  <dcterms:modified xsi:type="dcterms:W3CDTF">2024-03-07T15:59:31Z</dcterms:modified>
</cp:coreProperties>
</file>