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11vA\"/>
    </mc:Choice>
  </mc:AlternateContent>
  <xr:revisionPtr revIDLastSave="0" documentId="8_{276376FE-68BF-42AE-B138-0FFD25E0EABA}" xr6:coauthVersionLast="47" xr6:coauthVersionMax="47" xr10:uidLastSave="{00000000-0000-0000-0000-000000000000}"/>
  <bookViews>
    <workbookView xWindow="-120" yWindow="-120" windowWidth="29040" windowHeight="15840" xr2:uid="{D83F6CAE-5F77-41DD-A688-24A4C42DEB6A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H47" i="8"/>
  <c r="H46" i="8"/>
  <c r="H45" i="8"/>
  <c r="K45" i="8" s="1"/>
  <c r="H44" i="8"/>
  <c r="H43" i="8"/>
  <c r="K43" i="8" s="1"/>
  <c r="H42" i="8"/>
  <c r="K42" i="8" s="1"/>
  <c r="H41" i="8"/>
  <c r="H40" i="8"/>
  <c r="H39" i="8"/>
  <c r="H38" i="8"/>
  <c r="H37" i="8"/>
  <c r="K37" i="8" s="1"/>
  <c r="H36" i="8"/>
  <c r="H35" i="8"/>
  <c r="K35" i="8" s="1"/>
  <c r="H34" i="8"/>
  <c r="K34" i="8" s="1"/>
  <c r="H33" i="8"/>
  <c r="H32" i="8"/>
  <c r="H31" i="8"/>
  <c r="H30" i="8"/>
  <c r="H29" i="8"/>
  <c r="K29" i="8" s="1"/>
  <c r="H28" i="8"/>
  <c r="H27" i="8"/>
  <c r="K27" i="8" s="1"/>
  <c r="H26" i="8"/>
  <c r="K26" i="8" s="1"/>
  <c r="H25" i="8"/>
  <c r="H24" i="8"/>
  <c r="H23" i="8"/>
  <c r="H22" i="8"/>
  <c r="H21" i="8"/>
  <c r="K21" i="8" s="1"/>
  <c r="H20" i="8"/>
  <c r="H19" i="8"/>
  <c r="K19" i="8" s="1"/>
  <c r="H18" i="8"/>
  <c r="K18" i="8" s="1"/>
  <c r="H17" i="8"/>
  <c r="H16" i="8"/>
  <c r="K16" i="8" s="1"/>
  <c r="H15" i="8"/>
  <c r="H14" i="8"/>
  <c r="H13" i="8"/>
  <c r="K13" i="8" s="1"/>
  <c r="H12" i="8"/>
  <c r="H11" i="8"/>
  <c r="K11" i="8" s="1"/>
  <c r="H10" i="8"/>
  <c r="K10" i="8" s="1"/>
  <c r="H9" i="8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H41" i="6"/>
  <c r="I40" i="6"/>
  <c r="H40" i="6"/>
  <c r="L40" i="6" s="1"/>
  <c r="I39" i="6"/>
  <c r="J39" i="6" s="1"/>
  <c r="H39" i="6"/>
  <c r="L39" i="6" s="1"/>
  <c r="I38" i="6"/>
  <c r="M38" i="6" s="1"/>
  <c r="H38" i="6"/>
  <c r="I37" i="6"/>
  <c r="J37" i="6" s="1"/>
  <c r="H37" i="6"/>
  <c r="L37" i="6" s="1"/>
  <c r="I36" i="6"/>
  <c r="J36" i="6" s="1"/>
  <c r="H36" i="6"/>
  <c r="J35" i="6"/>
  <c r="I35" i="6"/>
  <c r="M35" i="6" s="1"/>
  <c r="H35" i="6"/>
  <c r="I34" i="6"/>
  <c r="H34" i="6"/>
  <c r="I33" i="6"/>
  <c r="H33" i="6"/>
  <c r="L34" i="6" s="1"/>
  <c r="I32" i="6"/>
  <c r="H32" i="6"/>
  <c r="L32" i="6" s="1"/>
  <c r="I31" i="6"/>
  <c r="J31" i="6" s="1"/>
  <c r="H31" i="6"/>
  <c r="I30" i="6"/>
  <c r="H30" i="6"/>
  <c r="I29" i="6"/>
  <c r="J29" i="6" s="1"/>
  <c r="H29" i="6"/>
  <c r="I28" i="6"/>
  <c r="J28" i="6" s="1"/>
  <c r="H28" i="6"/>
  <c r="I27" i="6"/>
  <c r="H27" i="6"/>
  <c r="I26" i="6"/>
  <c r="M26" i="6" s="1"/>
  <c r="H26" i="6"/>
  <c r="C27" i="5" s="1"/>
  <c r="I25" i="6"/>
  <c r="H25" i="6"/>
  <c r="C26" i="5" s="1"/>
  <c r="I24" i="6"/>
  <c r="H24" i="6"/>
  <c r="I23" i="6"/>
  <c r="J23" i="6" s="1"/>
  <c r="H23" i="6"/>
  <c r="L23" i="6" s="1"/>
  <c r="I22" i="6"/>
  <c r="M22" i="6" s="1"/>
  <c r="H22" i="6"/>
  <c r="I21" i="6"/>
  <c r="J21" i="6" s="1"/>
  <c r="H21" i="6"/>
  <c r="I20" i="6"/>
  <c r="J20" i="6" s="1"/>
  <c r="H20" i="6"/>
  <c r="I19" i="6"/>
  <c r="M19" i="6" s="1"/>
  <c r="H19" i="6"/>
  <c r="L19" i="6" s="1"/>
  <c r="I18" i="6"/>
  <c r="H18" i="6"/>
  <c r="J18" i="6" s="1"/>
  <c r="I17" i="6"/>
  <c r="M18" i="6" s="1"/>
  <c r="H17" i="6"/>
  <c r="I16" i="6"/>
  <c r="H16" i="6"/>
  <c r="L16" i="6" s="1"/>
  <c r="I15" i="6"/>
  <c r="D16" i="5" s="1"/>
  <c r="H15" i="6"/>
  <c r="I14" i="6"/>
  <c r="M14" i="6" s="1"/>
  <c r="H14" i="6"/>
  <c r="I13" i="6"/>
  <c r="J13" i="6" s="1"/>
  <c r="H13" i="6"/>
  <c r="I12" i="6"/>
  <c r="H12" i="6"/>
  <c r="J11" i="6"/>
  <c r="I11" i="6"/>
  <c r="H11" i="6"/>
  <c r="L11" i="6" s="1"/>
  <c r="I10" i="6"/>
  <c r="H10" i="6"/>
  <c r="I9" i="6"/>
  <c r="H9" i="6"/>
  <c r="I8" i="6"/>
  <c r="M9" i="6" s="1"/>
  <c r="H8" i="6"/>
  <c r="L8" i="6" s="1"/>
  <c r="I7" i="6"/>
  <c r="J7" i="6" s="1"/>
  <c r="H7" i="6"/>
  <c r="L7" i="6" s="1"/>
  <c r="I6" i="6"/>
  <c r="J6" i="6" s="1"/>
  <c r="H6" i="6"/>
  <c r="B3" i="6"/>
  <c r="P54" i="5"/>
  <c r="D43" i="5"/>
  <c r="C43" i="5"/>
  <c r="B43" i="5"/>
  <c r="D42" i="5"/>
  <c r="C42" i="5"/>
  <c r="B42" i="5"/>
  <c r="D41" i="5"/>
  <c r="B41" i="5"/>
  <c r="C40" i="5"/>
  <c r="B40" i="5"/>
  <c r="D39" i="5"/>
  <c r="C39" i="5"/>
  <c r="B39" i="5"/>
  <c r="D38" i="5"/>
  <c r="C38" i="5"/>
  <c r="B38" i="5"/>
  <c r="C37" i="5"/>
  <c r="B37" i="5"/>
  <c r="D36" i="5"/>
  <c r="C36" i="5"/>
  <c r="B36" i="5"/>
  <c r="D35" i="5"/>
  <c r="C35" i="5"/>
  <c r="B35" i="5"/>
  <c r="D34" i="5"/>
  <c r="B34" i="5"/>
  <c r="D33" i="5"/>
  <c r="B33" i="5"/>
  <c r="D32" i="5"/>
  <c r="C32" i="5"/>
  <c r="B32" i="5"/>
  <c r="D31" i="5"/>
  <c r="C31" i="5"/>
  <c r="B31" i="5"/>
  <c r="C30" i="5"/>
  <c r="B30" i="5"/>
  <c r="D29" i="5"/>
  <c r="C29" i="5"/>
  <c r="B29" i="5"/>
  <c r="D28" i="5"/>
  <c r="C28" i="5"/>
  <c r="B28" i="5"/>
  <c r="D27" i="5"/>
  <c r="B27" i="5"/>
  <c r="D26" i="5"/>
  <c r="B26" i="5"/>
  <c r="D25" i="5"/>
  <c r="C25" i="5"/>
  <c r="B25" i="5"/>
  <c r="D24" i="5"/>
  <c r="C24" i="5"/>
  <c r="B24" i="5"/>
  <c r="C23" i="5"/>
  <c r="B23" i="5"/>
  <c r="C22" i="5"/>
  <c r="B22" i="5"/>
  <c r="D21" i="5"/>
  <c r="C21" i="5"/>
  <c r="B21" i="5"/>
  <c r="D20" i="5"/>
  <c r="B20" i="5"/>
  <c r="D19" i="5"/>
  <c r="B19" i="5"/>
  <c r="D18" i="5"/>
  <c r="C18" i="5"/>
  <c r="B18" i="5"/>
  <c r="D17" i="5"/>
  <c r="C17" i="5"/>
  <c r="B17" i="5"/>
  <c r="C16" i="5"/>
  <c r="B16" i="5"/>
  <c r="C15" i="5"/>
  <c r="B15" i="5"/>
  <c r="D14" i="5"/>
  <c r="C14" i="5"/>
  <c r="B14" i="5"/>
  <c r="D13" i="5"/>
  <c r="C13" i="5"/>
  <c r="B13" i="5"/>
  <c r="D12" i="5"/>
  <c r="B12" i="5"/>
  <c r="D11" i="5"/>
  <c r="C11" i="5"/>
  <c r="B11" i="5"/>
  <c r="D10" i="5"/>
  <c r="C10" i="5"/>
  <c r="B10" i="5"/>
  <c r="D9" i="5"/>
  <c r="B9" i="5"/>
  <c r="C8" i="5"/>
  <c r="B8" i="5"/>
  <c r="D7" i="5"/>
  <c r="C7" i="5"/>
  <c r="B7" i="5"/>
  <c r="D4" i="5"/>
  <c r="I44" i="4"/>
  <c r="M44" i="4" s="1"/>
  <c r="H44" i="4"/>
  <c r="J43" i="4"/>
  <c r="I43" i="4"/>
  <c r="H43" i="4"/>
  <c r="L43" i="4" s="1"/>
  <c r="I42" i="4"/>
  <c r="H42" i="4"/>
  <c r="I41" i="4"/>
  <c r="H41" i="4"/>
  <c r="L41" i="4" s="1"/>
  <c r="I40" i="4"/>
  <c r="H40" i="4"/>
  <c r="C41" i="3" s="1"/>
  <c r="I39" i="4"/>
  <c r="H39" i="4"/>
  <c r="I38" i="4"/>
  <c r="M39" i="4" s="1"/>
  <c r="H38" i="4"/>
  <c r="C39" i="3" s="1"/>
  <c r="I37" i="4"/>
  <c r="D38" i="3" s="1"/>
  <c r="H37" i="4"/>
  <c r="I36" i="4"/>
  <c r="M36" i="4" s="1"/>
  <c r="H36" i="4"/>
  <c r="J35" i="4"/>
  <c r="I35" i="4"/>
  <c r="H35" i="4"/>
  <c r="I34" i="4"/>
  <c r="M35" i="4" s="1"/>
  <c r="H34" i="4"/>
  <c r="I33" i="4"/>
  <c r="H33" i="4"/>
  <c r="L33" i="4" s="1"/>
  <c r="I32" i="4"/>
  <c r="M32" i="4" s="1"/>
  <c r="H32" i="4"/>
  <c r="I31" i="4"/>
  <c r="H31" i="4"/>
  <c r="I30" i="4"/>
  <c r="M30" i="4" s="1"/>
  <c r="H30" i="4"/>
  <c r="I29" i="4"/>
  <c r="D30" i="3" s="1"/>
  <c r="H29" i="4"/>
  <c r="I28" i="4"/>
  <c r="H28" i="4"/>
  <c r="I27" i="4"/>
  <c r="D28" i="3" s="1"/>
  <c r="H27" i="4"/>
  <c r="L27" i="4" s="1"/>
  <c r="I26" i="4"/>
  <c r="H26" i="4"/>
  <c r="L26" i="4" s="1"/>
  <c r="I25" i="4"/>
  <c r="H25" i="4"/>
  <c r="L25" i="4" s="1"/>
  <c r="I24" i="4"/>
  <c r="M25" i="4" s="1"/>
  <c r="H24" i="4"/>
  <c r="I23" i="4"/>
  <c r="H23" i="4"/>
  <c r="L23" i="4" s="1"/>
  <c r="I22" i="4"/>
  <c r="M22" i="4" s="1"/>
  <c r="H22" i="4"/>
  <c r="I21" i="4"/>
  <c r="M21" i="4" s="1"/>
  <c r="H21" i="4"/>
  <c r="L22" i="4" s="1"/>
  <c r="I20" i="4"/>
  <c r="M20" i="4" s="1"/>
  <c r="H20" i="4"/>
  <c r="J19" i="4"/>
  <c r="I19" i="4"/>
  <c r="H19" i="4"/>
  <c r="L19" i="4" s="1"/>
  <c r="I18" i="4"/>
  <c r="M19" i="4" s="1"/>
  <c r="H18" i="4"/>
  <c r="I17" i="4"/>
  <c r="H17" i="4"/>
  <c r="L17" i="4" s="1"/>
  <c r="I16" i="4"/>
  <c r="M16" i="4" s="1"/>
  <c r="H16" i="4"/>
  <c r="I15" i="4"/>
  <c r="M15" i="4" s="1"/>
  <c r="H15" i="4"/>
  <c r="I14" i="4"/>
  <c r="J14" i="4" s="1"/>
  <c r="H14" i="4"/>
  <c r="I13" i="4"/>
  <c r="H13" i="4"/>
  <c r="L13" i="4" s="1"/>
  <c r="I12" i="4"/>
  <c r="M12" i="4" s="1"/>
  <c r="H12" i="4"/>
  <c r="J11" i="4"/>
  <c r="I11" i="4"/>
  <c r="H11" i="4"/>
  <c r="I10" i="4"/>
  <c r="H10" i="4"/>
  <c r="I9" i="4"/>
  <c r="H9" i="4"/>
  <c r="L9" i="4" s="1"/>
  <c r="I8" i="4"/>
  <c r="H8" i="4"/>
  <c r="C9" i="3" s="1"/>
  <c r="I7" i="4"/>
  <c r="H7" i="4"/>
  <c r="I6" i="4"/>
  <c r="J6" i="4" s="1"/>
  <c r="H6" i="4"/>
  <c r="B3" i="4"/>
  <c r="E56" i="3"/>
  <c r="C45" i="3"/>
  <c r="B45" i="3"/>
  <c r="D44" i="3"/>
  <c r="C44" i="3"/>
  <c r="B44" i="3"/>
  <c r="D43" i="3"/>
  <c r="C43" i="3"/>
  <c r="B43" i="3"/>
  <c r="D42" i="3"/>
  <c r="B42" i="3"/>
  <c r="D41" i="3"/>
  <c r="B41" i="3"/>
  <c r="D40" i="3"/>
  <c r="C40" i="3"/>
  <c r="B40" i="3"/>
  <c r="D39" i="3"/>
  <c r="B39" i="3"/>
  <c r="C38" i="3"/>
  <c r="B38" i="3"/>
  <c r="C37" i="3"/>
  <c r="B37" i="3"/>
  <c r="D36" i="3"/>
  <c r="C36" i="3"/>
  <c r="B36" i="3"/>
  <c r="D35" i="3"/>
  <c r="C35" i="3"/>
  <c r="B35" i="3"/>
  <c r="D34" i="3"/>
  <c r="B34" i="3"/>
  <c r="D33" i="3"/>
  <c r="C33" i="3"/>
  <c r="B33" i="3"/>
  <c r="D32" i="3"/>
  <c r="C32" i="3"/>
  <c r="B32" i="3"/>
  <c r="C31" i="3"/>
  <c r="B31" i="3"/>
  <c r="C30" i="3"/>
  <c r="B30" i="3"/>
  <c r="D29" i="3"/>
  <c r="C29" i="3"/>
  <c r="B29" i="3"/>
  <c r="B28" i="3"/>
  <c r="D27" i="3"/>
  <c r="C27" i="3"/>
  <c r="B27" i="3"/>
  <c r="D26" i="3"/>
  <c r="C26" i="3"/>
  <c r="B26" i="3"/>
  <c r="D25" i="3"/>
  <c r="C25" i="3"/>
  <c r="B25" i="3"/>
  <c r="D24" i="3"/>
  <c r="B24" i="3"/>
  <c r="C23" i="3"/>
  <c r="B23" i="3"/>
  <c r="D22" i="3"/>
  <c r="C22" i="3"/>
  <c r="B22" i="3"/>
  <c r="D21" i="3"/>
  <c r="C21" i="3"/>
  <c r="B21" i="3"/>
  <c r="D20" i="3"/>
  <c r="B20" i="3"/>
  <c r="D19" i="3"/>
  <c r="C19" i="3"/>
  <c r="B19" i="3"/>
  <c r="D18" i="3"/>
  <c r="B18" i="3"/>
  <c r="C17" i="3"/>
  <c r="B17" i="3"/>
  <c r="D16" i="3"/>
  <c r="C16" i="3"/>
  <c r="B16" i="3"/>
  <c r="D15" i="3"/>
  <c r="C15" i="3"/>
  <c r="B15" i="3"/>
  <c r="D14" i="3"/>
  <c r="C14" i="3"/>
  <c r="B14" i="3"/>
  <c r="C13" i="3"/>
  <c r="B13" i="3"/>
  <c r="D12" i="3"/>
  <c r="C12" i="3"/>
  <c r="B12" i="3"/>
  <c r="D11" i="3"/>
  <c r="C11" i="3"/>
  <c r="B11" i="3"/>
  <c r="D10" i="3"/>
  <c r="B10" i="3"/>
  <c r="D9" i="3"/>
  <c r="B9" i="3"/>
  <c r="D8" i="3"/>
  <c r="C8" i="3"/>
  <c r="B8" i="3"/>
  <c r="D7" i="3"/>
  <c r="C7" i="3"/>
  <c r="B7" i="3"/>
  <c r="D4" i="3"/>
  <c r="L30" i="2"/>
  <c r="K30" i="2"/>
  <c r="S30" i="2" s="1"/>
  <c r="J30" i="2"/>
  <c r="L29" i="2"/>
  <c r="T29" i="2" s="1"/>
  <c r="K29" i="2"/>
  <c r="J29" i="2"/>
  <c r="L28" i="2"/>
  <c r="K28" i="2"/>
  <c r="S28" i="2" s="1"/>
  <c r="J28" i="2"/>
  <c r="O28" i="2" s="1"/>
  <c r="L27" i="2"/>
  <c r="T27" i="2" s="1"/>
  <c r="K27" i="2"/>
  <c r="J27" i="2"/>
  <c r="O27" i="2" s="1"/>
  <c r="L26" i="2"/>
  <c r="K26" i="2"/>
  <c r="J26" i="2"/>
  <c r="O26" i="2" s="1"/>
  <c r="L25" i="2"/>
  <c r="T25" i="2" s="1"/>
  <c r="K25" i="2"/>
  <c r="J25" i="2"/>
  <c r="O25" i="2" s="1"/>
  <c r="L24" i="2"/>
  <c r="K24" i="2"/>
  <c r="S24" i="2" s="1"/>
  <c r="J24" i="2"/>
  <c r="L23" i="2"/>
  <c r="K23" i="2"/>
  <c r="J23" i="2"/>
  <c r="R23" i="2" s="1"/>
  <c r="L22" i="2"/>
  <c r="K22" i="2"/>
  <c r="S22" i="2" s="1"/>
  <c r="J22" i="2"/>
  <c r="L21" i="2"/>
  <c r="T21" i="2" s="1"/>
  <c r="K21" i="2"/>
  <c r="J21" i="2"/>
  <c r="L20" i="2"/>
  <c r="K20" i="2"/>
  <c r="S20" i="2" s="1"/>
  <c r="J20" i="2"/>
  <c r="O20" i="2" s="1"/>
  <c r="L19" i="2"/>
  <c r="T19" i="2" s="1"/>
  <c r="K19" i="2"/>
  <c r="J19" i="2"/>
  <c r="O19" i="2" s="1"/>
  <c r="L18" i="2"/>
  <c r="K18" i="2"/>
  <c r="J18" i="2"/>
  <c r="L17" i="2"/>
  <c r="T17" i="2" s="1"/>
  <c r="K17" i="2"/>
  <c r="J17" i="2"/>
  <c r="R17" i="2" s="1"/>
  <c r="L16" i="2"/>
  <c r="T16" i="2" s="1"/>
  <c r="K16" i="2"/>
  <c r="S16" i="2" s="1"/>
  <c r="J16" i="2"/>
  <c r="L15" i="2"/>
  <c r="K15" i="2"/>
  <c r="J15" i="2"/>
  <c r="O15" i="2" s="1"/>
  <c r="L14" i="2"/>
  <c r="K14" i="2"/>
  <c r="S14" i="2" s="1"/>
  <c r="J14" i="2"/>
  <c r="R14" i="2" s="1"/>
  <c r="L13" i="2"/>
  <c r="T13" i="2" s="1"/>
  <c r="K13" i="2"/>
  <c r="J13" i="2"/>
  <c r="L12" i="2"/>
  <c r="K12" i="2"/>
  <c r="S12" i="2" s="1"/>
  <c r="J12" i="2"/>
  <c r="O12" i="2" s="1"/>
  <c r="L11" i="2"/>
  <c r="T11" i="2" s="1"/>
  <c r="K11" i="2"/>
  <c r="S11" i="2" s="1"/>
  <c r="J11" i="2"/>
  <c r="O11" i="2" s="1"/>
  <c r="L10" i="2"/>
  <c r="K10" i="2"/>
  <c r="J10" i="2"/>
  <c r="L9" i="2"/>
  <c r="T9" i="2" s="1"/>
  <c r="K9" i="2"/>
  <c r="J9" i="2"/>
  <c r="R9" i="2" s="1"/>
  <c r="L8" i="2"/>
  <c r="T8" i="2" s="1"/>
  <c r="K8" i="2"/>
  <c r="S8" i="2" s="1"/>
  <c r="J8" i="2"/>
  <c r="L7" i="2"/>
  <c r="K7" i="2"/>
  <c r="J7" i="2"/>
  <c r="O7" i="2" s="1"/>
  <c r="L6" i="2"/>
  <c r="K6" i="2"/>
  <c r="O6" i="2" s="1"/>
  <c r="J6" i="2"/>
  <c r="E30" i="1"/>
  <c r="C30" i="1"/>
  <c r="B30" i="1"/>
  <c r="D29" i="1"/>
  <c r="C29" i="1"/>
  <c r="B29" i="1"/>
  <c r="E28" i="1"/>
  <c r="B28" i="1"/>
  <c r="D27" i="1"/>
  <c r="C27" i="1"/>
  <c r="B27" i="1"/>
  <c r="E26" i="1"/>
  <c r="D26" i="1"/>
  <c r="C26" i="1"/>
  <c r="B26" i="1"/>
  <c r="E25" i="1"/>
  <c r="D25" i="1"/>
  <c r="C25" i="1"/>
  <c r="B25" i="1"/>
  <c r="E24" i="1"/>
  <c r="C24" i="1"/>
  <c r="B24" i="1"/>
  <c r="E23" i="1"/>
  <c r="D23" i="1"/>
  <c r="C23" i="1"/>
  <c r="B23" i="1"/>
  <c r="E22" i="1"/>
  <c r="C22" i="1"/>
  <c r="B22" i="1"/>
  <c r="D21" i="1"/>
  <c r="C21" i="1"/>
  <c r="B21" i="1"/>
  <c r="E20" i="1"/>
  <c r="B20" i="1"/>
  <c r="D19" i="1"/>
  <c r="C19" i="1"/>
  <c r="B19" i="1"/>
  <c r="E18" i="1"/>
  <c r="D18" i="1"/>
  <c r="C18" i="1"/>
  <c r="B18" i="1"/>
  <c r="E17" i="1"/>
  <c r="D17" i="1"/>
  <c r="C17" i="1"/>
  <c r="B17" i="1"/>
  <c r="E16" i="1"/>
  <c r="C16" i="1"/>
  <c r="B16" i="1"/>
  <c r="E15" i="1"/>
  <c r="D15" i="1"/>
  <c r="C15" i="1"/>
  <c r="B15" i="1"/>
  <c r="E14" i="1"/>
  <c r="C14" i="1"/>
  <c r="B14" i="1"/>
  <c r="D13" i="1"/>
  <c r="C13" i="1"/>
  <c r="B13" i="1"/>
  <c r="E12" i="1"/>
  <c r="B12" i="1"/>
  <c r="D11" i="1"/>
  <c r="C11" i="1"/>
  <c r="B11" i="1"/>
  <c r="E10" i="1"/>
  <c r="D10" i="1"/>
  <c r="C10" i="1"/>
  <c r="B10" i="1"/>
  <c r="E9" i="1"/>
  <c r="D9" i="1"/>
  <c r="C9" i="1"/>
  <c r="B9" i="1"/>
  <c r="E8" i="1"/>
  <c r="C8" i="1"/>
  <c r="B8" i="1"/>
  <c r="E7" i="1"/>
  <c r="D7" i="1"/>
  <c r="C7" i="1"/>
  <c r="B7" i="1"/>
  <c r="E6" i="1"/>
  <c r="C6" i="1"/>
  <c r="B6" i="1"/>
  <c r="C4" i="1"/>
  <c r="S17" i="2" l="1"/>
  <c r="T22" i="2"/>
  <c r="T30" i="2"/>
  <c r="J9" i="4"/>
  <c r="L20" i="4"/>
  <c r="M23" i="4"/>
  <c r="J30" i="4"/>
  <c r="C9" i="5"/>
  <c r="D22" i="5"/>
  <c r="D30" i="5"/>
  <c r="C33" i="5"/>
  <c r="C41" i="5"/>
  <c r="J15" i="6"/>
  <c r="M40" i="6"/>
  <c r="K14" i="8"/>
  <c r="K22" i="8"/>
  <c r="K30" i="8"/>
  <c r="K38" i="8"/>
  <c r="K46" i="8"/>
  <c r="S9" i="2"/>
  <c r="L10" i="4"/>
  <c r="M13" i="4"/>
  <c r="J17" i="4"/>
  <c r="J27" i="4"/>
  <c r="L32" i="4"/>
  <c r="L35" i="4"/>
  <c r="C12" i="5"/>
  <c r="C20" i="5"/>
  <c r="L10" i="6"/>
  <c r="J12" i="6"/>
  <c r="J19" i="6"/>
  <c r="L27" i="6"/>
  <c r="M30" i="6"/>
  <c r="L41" i="6"/>
  <c r="C12" i="7"/>
  <c r="C20" i="7"/>
  <c r="C28" i="7"/>
  <c r="C36" i="7"/>
  <c r="C44" i="7"/>
  <c r="K7" i="8"/>
  <c r="K15" i="8"/>
  <c r="K23" i="8"/>
  <c r="K31" i="8"/>
  <c r="K39" i="8"/>
  <c r="K47" i="8"/>
  <c r="S7" i="2"/>
  <c r="R10" i="2"/>
  <c r="T12" i="2"/>
  <c r="S15" i="2"/>
  <c r="R18" i="2"/>
  <c r="T20" i="2"/>
  <c r="S23" i="2"/>
  <c r="T28" i="2"/>
  <c r="D17" i="3"/>
  <c r="C20" i="3"/>
  <c r="C28" i="3"/>
  <c r="M11" i="4"/>
  <c r="M17" i="4"/>
  <c r="L28" i="4"/>
  <c r="M31" i="4"/>
  <c r="J38" i="4"/>
  <c r="M42" i="4"/>
  <c r="L13" i="6"/>
  <c r="M16" i="6"/>
  <c r="L31" i="6"/>
  <c r="M34" i="6"/>
  <c r="K24" i="8"/>
  <c r="K32" i="8"/>
  <c r="K40" i="8"/>
  <c r="K48" i="8"/>
  <c r="P6" i="2"/>
  <c r="S25" i="2"/>
  <c r="E13" i="1"/>
  <c r="E19" i="1"/>
  <c r="E27" i="1"/>
  <c r="C12" i="1"/>
  <c r="C20" i="1"/>
  <c r="C28" i="1"/>
  <c r="T7" i="2"/>
  <c r="S10" i="2"/>
  <c r="R13" i="2"/>
  <c r="T15" i="2"/>
  <c r="S18" i="2"/>
  <c r="O21" i="2"/>
  <c r="T23" i="2"/>
  <c r="S26" i="2"/>
  <c r="R29" i="2"/>
  <c r="L7" i="4"/>
  <c r="L11" i="4"/>
  <c r="L18" i="4"/>
  <c r="M28" i="4"/>
  <c r="L40" i="4"/>
  <c r="D15" i="5"/>
  <c r="D23" i="5"/>
  <c r="C34" i="5"/>
  <c r="L18" i="6"/>
  <c r="L24" i="6"/>
  <c r="J27" i="6"/>
  <c r="L35" i="6"/>
  <c r="K9" i="8"/>
  <c r="K17" i="8"/>
  <c r="K25" i="8"/>
  <c r="K33" i="8"/>
  <c r="K41" i="8"/>
  <c r="K49" i="8"/>
  <c r="T14" i="2"/>
  <c r="E11" i="1"/>
  <c r="E21" i="1"/>
  <c r="E29" i="1"/>
  <c r="D6" i="1"/>
  <c r="D8" i="1"/>
  <c r="D12" i="1"/>
  <c r="D14" i="1"/>
  <c r="D16" i="1"/>
  <c r="D20" i="1"/>
  <c r="D22" i="1"/>
  <c r="D24" i="1"/>
  <c r="D28" i="1"/>
  <c r="D30" i="1"/>
  <c r="O8" i="2"/>
  <c r="T10" i="2"/>
  <c r="S13" i="2"/>
  <c r="O16" i="2"/>
  <c r="T18" i="2"/>
  <c r="S21" i="2"/>
  <c r="O24" i="2"/>
  <c r="T26" i="2"/>
  <c r="S29" i="2"/>
  <c r="C10" i="3"/>
  <c r="C18" i="3"/>
  <c r="D23" i="3"/>
  <c r="D31" i="3"/>
  <c r="C34" i="3"/>
  <c r="C42" i="3"/>
  <c r="M7" i="4"/>
  <c r="L15" i="4"/>
  <c r="J29" i="4"/>
  <c r="L36" i="4"/>
  <c r="M10" i="6"/>
  <c r="L21" i="6"/>
  <c r="M24" i="6"/>
  <c r="M42" i="6"/>
  <c r="K50" i="8"/>
  <c r="L26" i="6"/>
  <c r="C14" i="7"/>
  <c r="C22" i="7"/>
  <c r="C30" i="7"/>
  <c r="C38" i="7"/>
  <c r="C46" i="7"/>
  <c r="D37" i="5"/>
  <c r="S19" i="2"/>
  <c r="R22" i="2"/>
  <c r="T24" i="2"/>
  <c r="S27" i="2"/>
  <c r="R30" i="2"/>
  <c r="D13" i="3"/>
  <c r="C24" i="3"/>
  <c r="D37" i="3"/>
  <c r="D45" i="3"/>
  <c r="M9" i="4"/>
  <c r="L12" i="4"/>
  <c r="J22" i="4"/>
  <c r="M27" i="4"/>
  <c r="J37" i="4"/>
  <c r="M40" i="4"/>
  <c r="L44" i="4"/>
  <c r="D8" i="5"/>
  <c r="C19" i="5"/>
  <c r="D40" i="5"/>
  <c r="M11" i="6"/>
  <c r="L15" i="6"/>
  <c r="L29" i="6"/>
  <c r="M32" i="6"/>
  <c r="K12" i="8"/>
  <c r="K20" i="8"/>
  <c r="K28" i="8"/>
  <c r="K36" i="8"/>
  <c r="K44" i="8"/>
  <c r="M7" i="6"/>
  <c r="J9" i="6"/>
  <c r="L12" i="6"/>
  <c r="M15" i="6"/>
  <c r="J17" i="6"/>
  <c r="L20" i="6"/>
  <c r="M23" i="6"/>
  <c r="J25" i="6"/>
  <c r="L28" i="6"/>
  <c r="M31" i="6"/>
  <c r="J33" i="6"/>
  <c r="L36" i="6"/>
  <c r="M39" i="6"/>
  <c r="J41" i="6"/>
  <c r="L9" i="6"/>
  <c r="M12" i="6"/>
  <c r="J14" i="6"/>
  <c r="L17" i="6"/>
  <c r="M20" i="6"/>
  <c r="J22" i="6"/>
  <c r="L25" i="6"/>
  <c r="M28" i="6"/>
  <c r="J30" i="6"/>
  <c r="L33" i="6"/>
  <c r="M36" i="6"/>
  <c r="J38" i="6"/>
  <c r="L14" i="6"/>
  <c r="M17" i="6"/>
  <c r="L22" i="6"/>
  <c r="M25" i="6"/>
  <c r="L38" i="6"/>
  <c r="M41" i="6"/>
  <c r="J8" i="6"/>
  <c r="J24" i="6"/>
  <c r="J32" i="6"/>
  <c r="M27" i="6"/>
  <c r="L30" i="6"/>
  <c r="M33" i="6"/>
  <c r="J16" i="6"/>
  <c r="J40" i="6"/>
  <c r="M8" i="6"/>
  <c r="J10" i="6"/>
  <c r="J26" i="6"/>
  <c r="J34" i="6"/>
  <c r="J42" i="6"/>
  <c r="M21" i="6"/>
  <c r="M37" i="6"/>
  <c r="M13" i="6"/>
  <c r="M29" i="6"/>
  <c r="L14" i="4"/>
  <c r="L30" i="4"/>
  <c r="M33" i="4"/>
  <c r="L38" i="4"/>
  <c r="M41" i="4"/>
  <c r="J8" i="4"/>
  <c r="M14" i="4"/>
  <c r="J16" i="4"/>
  <c r="J24" i="4"/>
  <c r="J32" i="4"/>
  <c r="M38" i="4"/>
  <c r="J40" i="4"/>
  <c r="J13" i="4"/>
  <c r="J21" i="4"/>
  <c r="M43" i="4"/>
  <c r="M8" i="4"/>
  <c r="J10" i="4"/>
  <c r="J18" i="4"/>
  <c r="L21" i="4"/>
  <c r="M24" i="4"/>
  <c r="J26" i="4"/>
  <c r="L29" i="4"/>
  <c r="J34" i="4"/>
  <c r="L37" i="4"/>
  <c r="J42" i="4"/>
  <c r="L8" i="4"/>
  <c r="L16" i="4"/>
  <c r="L24" i="4"/>
  <c r="J7" i="4"/>
  <c r="J15" i="4"/>
  <c r="J23" i="4"/>
  <c r="M29" i="4"/>
  <c r="J31" i="4"/>
  <c r="L34" i="4"/>
  <c r="M37" i="4"/>
  <c r="J39" i="4"/>
  <c r="L42" i="4"/>
  <c r="M10" i="4"/>
  <c r="J12" i="4"/>
  <c r="M18" i="4"/>
  <c r="J20" i="4"/>
  <c r="M26" i="4"/>
  <c r="J28" i="4"/>
  <c r="L31" i="4"/>
  <c r="M34" i="4"/>
  <c r="J36" i="4"/>
  <c r="L39" i="4"/>
  <c r="J44" i="4"/>
  <c r="J25" i="4"/>
  <c r="J33" i="4"/>
  <c r="J41" i="4"/>
  <c r="O10" i="2"/>
  <c r="O13" i="2"/>
  <c r="O18" i="2"/>
  <c r="O23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9" i="2"/>
  <c r="O14" i="2"/>
  <c r="O17" i="2"/>
  <c r="O22" i="2"/>
  <c r="O29" i="2"/>
  <c r="R7" i="2"/>
  <c r="R8" i="2"/>
  <c r="R11" i="2"/>
  <c r="R12" i="2"/>
  <c r="R15" i="2"/>
  <c r="R16" i="2"/>
  <c r="R19" i="2"/>
  <c r="R20" i="2"/>
  <c r="R21" i="2"/>
  <c r="R24" i="2"/>
  <c r="R25" i="2"/>
  <c r="R26" i="2"/>
  <c r="R27" i="2"/>
  <c r="R28" i="2"/>
</calcChain>
</file>

<file path=xl/sharedStrings.xml><?xml version="1.0" encoding="utf-8"?>
<sst xmlns="http://schemas.openxmlformats.org/spreadsheetml/2006/main" count="805" uniqueCount="341">
  <si>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</si>
  <si>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</si>
  <si>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</si>
  <si>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</si>
  <si>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</si>
  <si>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</si>
  <si>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</si>
  <si>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</si>
  <si>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</si>
  <si>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</si>
  <si>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</si>
  <si>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</si>
  <si>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</si>
  <si>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</si>
  <si>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</si>
  <si>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</si>
  <si>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</si>
  <si>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</si>
  <si>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</si>
  <si>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</si>
  <si>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</si>
  <si>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</si>
  <si>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</si>
  <si>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</si>
  <si>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</si>
  <si>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</si>
  <si>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</si>
  <si>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</si>
  <si>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</si>
  <si>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</si>
  <si>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</si>
  <si>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</si>
  <si>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</si>
  <si>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</si>
  <si>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</si>
  <si>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</si>
  <si>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</si>
  <si>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</si>
  <si>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</si>
  <si>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</si>
  <si>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</si>
  <si>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</si>
  <si>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</si>
  <si>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</si>
  <si>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</si>
  <si>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</si>
  <si>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</si>
  <si>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</si>
  <si>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</si>
  <si>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</si>
  <si>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</si>
  <si>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</si>
  <si>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</si>
  <si>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</si>
  <si>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</si>
  <si>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</si>
  <si>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</si>
  <si>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</si>
  <si>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</si>
  <si>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</si>
  <si>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</si>
  <si>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</si>
  <si>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</si>
  <si>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</si>
  <si>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</si>
  <si>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</si>
  <si>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</si>
  <si>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</si>
  <si>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</si>
  <si>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</si>
  <si>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</si>
  <si>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</si>
  <si>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</si>
  <si>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</si>
  <si>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</si>
  <si>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</si>
  <si>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</si>
  <si>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</si>
  <si>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</si>
  <si>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</si>
  <si>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</si>
  <si>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</si>
  <si>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</si>
  <si>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</si>
  <si>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</si>
  <si>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</si>
  <si>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</si>
  <si>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</si>
  <si>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</si>
  <si>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</si>
  <si>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</si>
  <si>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</si>
  <si>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</si>
  <si>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</si>
  <si>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</si>
  <si>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</si>
  <si>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</si>
  <si>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</si>
  <si>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</si>
  <si>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</si>
  <si>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</si>
  <si>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</si>
  <si>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</si>
  <si>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</si>
  <si>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</si>
  <si>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</si>
  <si>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</si>
  <si>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</si>
  <si>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</si>
  <si>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</si>
  <si>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</si>
  <si>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</si>
  <si>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</si>
  <si>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</si>
  <si>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</si>
  <si>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</si>
  <si>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</si>
  <si>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</si>
  <si>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</si>
  <si>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</si>
  <si>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</si>
  <si>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</si>
  <si>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</si>
  <si>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</si>
  <si>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</si>
  <si>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</si>
  <si>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</si>
  <si>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</si>
  <si>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</si>
  <si>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</si>
  <si>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</si>
  <si>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</si>
  <si>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</si>
  <si>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</si>
  <si>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</si>
  <si>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</si>
  <si>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</si>
  <si>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</si>
  <si>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</si>
  <si>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</si>
  <si>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</si>
  <si>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</si>
  <si>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</si>
  <si>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</si>
  <si>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</si>
  <si>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</si>
  <si>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</si>
  <si>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</si>
  <si>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</si>
  <si>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</si>
  <si>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</si>
  <si>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</si>
  <si>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</si>
  <si>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</si>
  <si>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</si>
  <si>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</si>
  <si>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</si>
  <si>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</si>
  <si>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</si>
  <si>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</si>
  <si>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</si>
  <si>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</si>
  <si>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</si>
  <si>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</si>
  <si>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</si>
  <si>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</si>
  <si>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</si>
  <si>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</si>
  <si>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</si>
  <si>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</si>
  <si>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</si>
  <si>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</si>
  <si>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</si>
  <si>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</si>
  <si>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</si>
  <si>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</si>
  <si>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</si>
  <si>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</si>
  <si>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</si>
  <si>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</si>
  <si>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</si>
  <si>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</si>
  <si>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</si>
  <si>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</si>
  <si>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</si>
  <si>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</si>
  <si>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</si>
  <si>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</si>
  <si>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</si>
  <si>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</si>
  <si>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</si>
  <si>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</si>
  <si>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</si>
  <si>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</si>
  <si>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</si>
  <si>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</si>
  <si>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</si>
  <si>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</si>
  <si>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</si>
  <si>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</si>
  <si>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</si>
  <si>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</si>
  <si>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</si>
  <si>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</si>
  <si>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</si>
  <si>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</si>
  <si>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</si>
  <si>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</si>
  <si>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</si>
  <si>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</si>
  <si>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</si>
  <si>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</si>
  <si>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</si>
  <si>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</si>
  <si>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</si>
  <si>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</si>
  <si>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</si>
  <si>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</si>
  <si>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</si>
  <si>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</si>
  <si>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</si>
  <si>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</si>
  <si>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</si>
  <si>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</si>
  <si>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</si>
  <si>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</si>
  <si>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</si>
  <si>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</si>
  <si>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</si>
  <si>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</si>
  <si>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</si>
  <si>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</si>
  <si>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</si>
  <si>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</si>
  <si>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</si>
  <si>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</si>
  <si>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</si>
  <si>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</si>
  <si>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</si>
  <si>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</si>
  <si>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</si>
  <si>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</si>
  <si>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Condotel (Min .75 DSCR)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</si>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</sst>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0" fillId="0" borderId="0" applyNumberFormat="0" applyFill="0" applyBorder="0" applyAlignment="0" applyProtection="0"/>
  </cellStyleXfs>
  <cellXfs count="72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2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11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3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3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3" borderId="16" xfId="0" applyNumberFormat="1" applyFont="1" applyFill="1" applyBorder="1" applyAlignment="1">
      <alignment horizontal="right" vertical="center"/>
    </xf>
    <xf numFmtId="164" fontId="33" fillId="12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2" borderId="16" xfId="0" applyNumberFormat="1" applyFont="1" applyFill="1" applyBorder="1" applyAlignment="1">
      <alignment horizontal="right" vertical="center"/>
    </xf>
    <xf numFmtId="164" fontId="49" fillId="0" borderId="16" xfId="0" applyNumberFormat="1" applyFont="1" applyBorder="1" applyAlignment="1">
      <alignment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3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2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11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11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4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2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2" borderId="0" xfId="0" applyFont="1" applyFill="1"/>
    <xf numFmtId="164" fontId="59" fillId="0" borderId="16" xfId="0" applyNumberFormat="1" applyFont="1" applyBorder="1" applyAlignment="1">
      <alignment horizontal="center"/>
    </xf>
    <xf numFmtId="164" fontId="57" fillId="12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5" borderId="16" xfId="0" applyFont="1" applyFill="1" applyBorder="1" applyAlignment="1">
      <alignment horizontal="center" vertical="center"/>
    </xf>
    <xf numFmtId="164" fontId="60" fillId="15" borderId="16" xfId="0" applyNumberFormat="1" applyFont="1" applyFill="1" applyBorder="1" applyAlignment="1">
      <alignment horizontal="center" vertical="center"/>
    </xf>
    <xf numFmtId="164" fontId="59" fillId="13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3" borderId="16" xfId="3" applyNumberFormat="1" applyFont="1" applyFill="1" applyBorder="1" applyAlignment="1">
      <alignment horizontal="center"/>
    </xf>
    <xf numFmtId="164" fontId="58" fillId="15" borderId="16" xfId="0" applyNumberFormat="1" applyFont="1" applyFill="1" applyBorder="1" applyAlignment="1">
      <alignment horizontal="center" vertical="center"/>
    </xf>
    <xf numFmtId="164" fontId="60" fillId="15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4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5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4" fontId="33" fillId="18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1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4" fillId="11" borderId="16" xfId="0" applyFont="1" applyFill="1" applyBorder="1" applyAlignment="1">
      <alignment horizontal="left" vertical="center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2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43" fontId="68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9" fillId="14" borderId="8" xfId="0" applyFont="1" applyFill="1" applyBorder="1" applyAlignment="1">
      <alignment horizontal="center" vertical="center" wrapText="1"/>
    </xf>
    <xf numFmtId="0" fontId="69" fillId="14" borderId="9" xfId="0" applyFont="1" applyFill="1" applyBorder="1" applyAlignment="1">
      <alignment horizontal="center" vertical="center" wrapText="1"/>
    </xf>
    <xf numFmtId="0" fontId="69" fillId="14" borderId="10" xfId="0" applyFont="1" applyFill="1" applyBorder="1" applyAlignment="1">
      <alignment horizontal="center" vertical="center" wrapText="1"/>
    </xf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3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6" fillId="0" borderId="36" xfId="0" applyFont="1" applyBorder="1" applyAlignment="1">
      <alignment horizontal="center"/>
    </xf>
    <xf numFmtId="0" fontId="66" fillId="0" borderId="57" xfId="0" applyFont="1" applyBorder="1" applyAlignment="1">
      <alignment horizontal="center"/>
    </xf>
    <xf numFmtId="43" fontId="68" fillId="0" borderId="2" xfId="1" applyFont="1" applyBorder="1" applyAlignment="1">
      <alignment horizontal="center"/>
    </xf>
    <xf numFmtId="43" fontId="68" fillId="0" borderId="3" xfId="1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2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2" fillId="5" borderId="34" xfId="0" applyFont="1" applyFill="1" applyBorder="1" applyAlignment="1">
      <alignment horizontal="center"/>
    </xf>
    <xf numFmtId="0" fontId="72" fillId="5" borderId="35" xfId="0" applyFont="1" applyFill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8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5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8" fillId="0" borderId="39" xfId="0" applyNumberFormat="1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0" fontId="68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5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3" fillId="0" borderId="0" xfId="0" applyFont="1"/>
    <xf numFmtId="0" fontId="73" fillId="0" borderId="4" xfId="0" applyFont="1" applyBorder="1"/>
    <xf numFmtId="0" fontId="74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4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4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5" fillId="0" borderId="16" xfId="0" applyNumberFormat="1" applyFont="1" applyBorder="1" applyAlignment="1">
      <alignment horizontal="center" vertical="center" shrinkToFit="1"/>
    </xf>
    <xf numFmtId="10" fontId="75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3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6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6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6" fillId="5" borderId="45" xfId="0" applyFont="1" applyFill="1" applyBorder="1" applyAlignment="1">
      <alignment horizontal="center" vertical="center"/>
    </xf>
    <xf numFmtId="0" fontId="76" fillId="5" borderId="0" xfId="0" applyFont="1" applyFill="1" applyAlignment="1">
      <alignment horizontal="center" vertical="center"/>
    </xf>
    <xf numFmtId="0" fontId="76" fillId="5" borderId="30" xfId="0" applyFont="1" applyFill="1" applyBorder="1" applyAlignment="1">
      <alignment horizontal="center" vertical="center"/>
    </xf>
    <xf numFmtId="0" fontId="77" fillId="0" borderId="45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8" fillId="5" borderId="5" xfId="0" applyNumberFormat="1" applyFont="1" applyFill="1" applyBorder="1" applyAlignment="1">
      <alignment horizontal="center" vertical="center" wrapText="1"/>
    </xf>
    <xf numFmtId="9" fontId="78" fillId="5" borderId="4" xfId="0" applyNumberFormat="1" applyFont="1" applyFill="1" applyBorder="1" applyAlignment="1">
      <alignment horizontal="center" vertical="center" wrapText="1"/>
    </xf>
    <xf numFmtId="9" fontId="78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8" fillId="5" borderId="11" xfId="0" applyNumberFormat="1" applyFont="1" applyFill="1" applyBorder="1" applyAlignment="1">
      <alignment horizontal="center" vertical="center" wrapText="1"/>
    </xf>
    <xf numFmtId="9" fontId="78" fillId="5" borderId="0" xfId="0" applyNumberFormat="1" applyFont="1" applyFill="1" applyAlignment="1">
      <alignment horizontal="center" vertical="center" wrapText="1"/>
    </xf>
    <xf numFmtId="9" fontId="78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3" fillId="5" borderId="0" xfId="0" applyFont="1" applyFill="1"/>
    <xf numFmtId="0" fontId="73" fillId="5" borderId="12" xfId="0" applyFont="1" applyFill="1" applyBorder="1"/>
    <xf numFmtId="0" fontId="79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2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2" borderId="59" xfId="0" applyNumberFormat="1" applyFont="1" applyFill="1" applyBorder="1" applyAlignment="1">
      <alignment horizontal="center" vertical="center"/>
    </xf>
    <xf numFmtId="9" fontId="78" fillId="5" borderId="33" xfId="0" applyNumberFormat="1" applyFont="1" applyFill="1" applyBorder="1" applyAlignment="1">
      <alignment horizontal="center" vertical="center" wrapText="1"/>
    </xf>
    <xf numFmtId="9" fontId="78" fillId="5" borderId="34" xfId="0" applyNumberFormat="1" applyFont="1" applyFill="1" applyBorder="1" applyAlignment="1">
      <alignment horizontal="center" vertical="center" wrapText="1"/>
    </xf>
    <xf numFmtId="9" fontId="78" fillId="5" borderId="35" xfId="0" applyNumberFormat="1" applyFont="1" applyFill="1" applyBorder="1" applyAlignment="1">
      <alignment horizontal="center" vertical="center" wrapText="1"/>
    </xf>
    <xf numFmtId="0" fontId="73" fillId="5" borderId="34" xfId="0" applyFont="1" applyFill="1" applyBorder="1"/>
    <xf numFmtId="0" fontId="73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1" fillId="0" borderId="0" xfId="0" applyFont="1" applyAlignment="1">
      <alignment horizontal="center" wrapText="1"/>
    </xf>
    <xf numFmtId="2" fontId="3" fillId="7" borderId="0" xfId="0" applyNumberFormat="1" applyFont="1" applyFill="1"/>
    <xf numFmtId="0" fontId="80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D8F1266D-EDFA-4A05-8331-56B556FEE305}"/>
    <cellStyle name="Percent" xfId="2" builtinId="5"/>
    <cellStyle name="Percent 2" xfId="5" xr:uid="{925FA9C8-3182-43BE-8C2D-BDF931F048FA}"/>
    <cellStyle name="Percent 2 4" xfId="3" xr:uid="{103681A3-CF38-44AA-9B70-CE3272D53670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E94F0C3C-F193-4474-B9DF-6D2704368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B0DEAD1-106F-44C0-9DFE-69DBFA5DE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09BDF1A-03E2-4FBD-BFFE-60C67438E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E69451D5-BD86-40E8-9779-F9C2CE70FCE8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1156F856-28E0-9439-D63D-DD3F3E6FDC7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84B5081A-CAAB-553E-31D7-F0B8FD910C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71254EC-A5A5-A7F8-A937-F0383F2D2C54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80480F90-BCB4-41FE-A590-62BAD9038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5.xlsm" TargetMode="External"/><Relationship Id="rId1" Type="http://schemas.openxmlformats.org/officeDocument/2006/relationships/externalLinkPath" Target="https://usmtg-my.sharepoint.com/personal/mpmorgan_usmtg_com/Documents/RatesheetModel/Delegated%20Ratesheet%20Model%20v2024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8E5E8-6241-4ED0-9776-77A7D1C51AE3}">
  <sheetPr published="0" codeName="Sheet1">
    <tabColor rgb="FFFF0000"/>
    <pageSetUpPr fitToPage="1"/>
  </sheetPr>
  <dimension ref="B2:X46"/>
  <sheetViews>
    <sheetView tabSelected="1" zoomScaleNormal="100" workbookViewId="0">
      <selection activeCell="J19" sqref="J19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03/11/2024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99.25</v>
      </c>
      <c r="D6" s="34">
        <f>'Flex Supreme Pricer'!K6</f>
        <v>99</v>
      </c>
      <c r="E6" s="35">
        <f>'Flex Supreme Pricer'!L6</f>
        <v>98.75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99.875</v>
      </c>
      <c r="D7" s="34">
        <f>'Flex Supreme Pricer'!K7</f>
        <v>99.625</v>
      </c>
      <c r="E7" s="35">
        <f>'Flex Supreme Pricer'!L7</f>
        <v>99.375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100.5</v>
      </c>
      <c r="D8" s="34">
        <f>'Flex Supreme Pricer'!K8</f>
        <v>100.25</v>
      </c>
      <c r="E8" s="35">
        <f>'Flex Supreme Pricer'!L8</f>
        <v>100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101.125</v>
      </c>
      <c r="D9" s="34">
        <f>'Flex Supreme Pricer'!K9</f>
        <v>100.875</v>
      </c>
      <c r="E9" s="35">
        <f>'Flex Supreme Pricer'!L9</f>
        <v>100.625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101.625</v>
      </c>
      <c r="D10" s="34">
        <f>'Flex Supreme Pricer'!K10</f>
        <v>101.375</v>
      </c>
      <c r="E10" s="35">
        <f>'Flex Supreme Pricer'!L10</f>
        <v>101.125</v>
      </c>
      <c r="F10" s="36"/>
      <c r="G10" s="60" t="s">
        <v>20</v>
      </c>
      <c r="H10" s="61"/>
      <c r="I10" s="61"/>
      <c r="J10" s="65">
        <v>1.125</v>
      </c>
      <c r="K10" s="65">
        <v>1.125</v>
      </c>
      <c r="L10" s="65">
        <v>1.125</v>
      </c>
      <c r="M10" s="65">
        <v>1</v>
      </c>
      <c r="N10" s="65">
        <v>0.75</v>
      </c>
      <c r="O10" s="65">
        <v>0</v>
      </c>
      <c r="P10" s="65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102.125</v>
      </c>
      <c r="D11" s="34">
        <f>'Flex Supreme Pricer'!K11</f>
        <v>101.875</v>
      </c>
      <c r="E11" s="35">
        <f>'Flex Supreme Pricer'!L11</f>
        <v>101.625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5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102.625</v>
      </c>
      <c r="D12" s="34">
        <f>'Flex Supreme Pricer'!K12</f>
        <v>102.375</v>
      </c>
      <c r="E12" s="35">
        <f>'Flex Supreme Pricer'!L12</f>
        <v>102.125</v>
      </c>
      <c r="F12" s="36"/>
      <c r="G12" s="60" t="s">
        <v>24</v>
      </c>
      <c r="H12" s="61"/>
      <c r="I12" s="61"/>
      <c r="J12" s="65">
        <v>0.75</v>
      </c>
      <c r="K12" s="65">
        <v>0.75</v>
      </c>
      <c r="L12" s="65">
        <v>0.75</v>
      </c>
      <c r="M12" s="65">
        <v>0.75</v>
      </c>
      <c r="N12" s="65">
        <v>0.5</v>
      </c>
      <c r="O12" s="65">
        <v>-0.25</v>
      </c>
      <c r="P12" s="65">
        <v>-1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103.125</v>
      </c>
      <c r="D13" s="34">
        <f>'Flex Supreme Pricer'!K13</f>
        <v>102.875</v>
      </c>
      <c r="E13" s="35">
        <f>'Flex Supreme Pricer'!L13</f>
        <v>102.625</v>
      </c>
      <c r="F13" s="36"/>
      <c r="G13" s="60" t="s">
        <v>26</v>
      </c>
      <c r="H13" s="61"/>
      <c r="I13" s="61"/>
      <c r="J13" s="65">
        <v>0.5</v>
      </c>
      <c r="K13" s="65">
        <v>0.5</v>
      </c>
      <c r="L13" s="65">
        <v>0.5</v>
      </c>
      <c r="M13" s="65">
        <v>0.375</v>
      </c>
      <c r="N13" s="65">
        <v>-0.25</v>
      </c>
      <c r="O13" s="65">
        <v>-1</v>
      </c>
      <c r="P13" s="65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103.5</v>
      </c>
      <c r="D14" s="34">
        <f>'Flex Supreme Pricer'!K14</f>
        <v>103.25</v>
      </c>
      <c r="E14" s="35">
        <f>'Flex Supreme Pricer'!L14</f>
        <v>103</v>
      </c>
      <c r="F14" s="36"/>
      <c r="G14" s="60" t="s">
        <v>28</v>
      </c>
      <c r="H14" s="61"/>
      <c r="I14" s="61"/>
      <c r="J14" s="65">
        <v>-0.25</v>
      </c>
      <c r="K14" s="65">
        <v>-0.25</v>
      </c>
      <c r="L14" s="65">
        <v>-0.25</v>
      </c>
      <c r="M14" s="65">
        <v>-0.25</v>
      </c>
      <c r="N14" s="65">
        <v>-1</v>
      </c>
      <c r="O14" s="65">
        <v>-2.25</v>
      </c>
      <c r="P14" s="72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103.875</v>
      </c>
      <c r="D15" s="34">
        <f>'Flex Supreme Pricer'!K15</f>
        <v>103.625</v>
      </c>
      <c r="E15" s="35">
        <f>'Flex Supreme Pricer'!L15</f>
        <v>103.375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104.25</v>
      </c>
      <c r="D16" s="34">
        <f>'Flex Supreme Pricer'!K16</f>
        <v>104</v>
      </c>
      <c r="E16" s="35">
        <f>'Flex Supreme Pricer'!L16</f>
        <v>103.75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104.625</v>
      </c>
      <c r="D17" s="34">
        <f>'Flex Supreme Pricer'!K17</f>
        <v>104.375</v>
      </c>
      <c r="E17" s="35">
        <f>'Flex Supreme Pricer'!L17</f>
        <v>104.125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105</v>
      </c>
      <c r="D18" s="34">
        <f>'Flex Supreme Pricer'!K18</f>
        <v>104.75</v>
      </c>
      <c r="E18" s="35">
        <f>'Flex Supreme Pricer'!L18</f>
        <v>104.5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105.375</v>
      </c>
      <c r="D19" s="34">
        <f>'Flex Supreme Pricer'!K19</f>
        <v>105.125</v>
      </c>
      <c r="E19" s="35">
        <f>'Flex Supreme Pricer'!L19</f>
        <v>104.875</v>
      </c>
      <c r="F19" s="36"/>
      <c r="G19" s="60" t="s">
        <v>22</v>
      </c>
      <c r="H19" s="61"/>
      <c r="I19" s="61"/>
      <c r="J19" s="65">
        <v>1</v>
      </c>
      <c r="K19" s="65">
        <v>1</v>
      </c>
      <c r="L19" s="65">
        <v>0.875</v>
      </c>
      <c r="M19" s="65">
        <v>0.75</v>
      </c>
      <c r="N19" s="65">
        <v>0.125</v>
      </c>
      <c r="O19" s="65">
        <v>-0.375</v>
      </c>
      <c r="P19" s="65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105.75</v>
      </c>
      <c r="D20" s="34">
        <f>'Flex Supreme Pricer'!K20</f>
        <v>105.5</v>
      </c>
      <c r="E20" s="35">
        <f>'Flex Supreme Pricer'!L20</f>
        <v>105.25</v>
      </c>
      <c r="F20" s="36"/>
      <c r="G20" s="60" t="s">
        <v>24</v>
      </c>
      <c r="H20" s="61"/>
      <c r="I20" s="61"/>
      <c r="J20" s="65">
        <v>0.75</v>
      </c>
      <c r="K20" s="65">
        <v>0.75</v>
      </c>
      <c r="L20" s="65">
        <v>0.75</v>
      </c>
      <c r="M20" s="65">
        <v>0.75</v>
      </c>
      <c r="N20" s="65">
        <v>0.375</v>
      </c>
      <c r="O20" s="65">
        <v>-0.375</v>
      </c>
      <c r="P20" s="65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106.125</v>
      </c>
      <c r="D21" s="34">
        <f>'Flex Supreme Pricer'!K21</f>
        <v>105.875</v>
      </c>
      <c r="E21" s="35">
        <f>'Flex Supreme Pricer'!L21</f>
        <v>105.625</v>
      </c>
      <c r="F21" s="36"/>
      <c r="G21" s="60" t="s">
        <v>26</v>
      </c>
      <c r="H21" s="61"/>
      <c r="I21" s="61"/>
      <c r="J21" s="65">
        <v>0.5</v>
      </c>
      <c r="K21" s="65">
        <v>0.5</v>
      </c>
      <c r="L21" s="65">
        <v>0.5</v>
      </c>
      <c r="M21" s="65">
        <v>0.375</v>
      </c>
      <c r="N21" s="65">
        <v>-0.25</v>
      </c>
      <c r="O21" s="65">
        <v>-1</v>
      </c>
      <c r="P21" s="65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106.5</v>
      </c>
      <c r="D22" s="34">
        <f>'Flex Supreme Pricer'!K22</f>
        <v>106.25</v>
      </c>
      <c r="E22" s="35">
        <f>'Flex Supreme Pricer'!L22</f>
        <v>106</v>
      </c>
      <c r="F22" s="36"/>
      <c r="G22" s="60" t="s">
        <v>28</v>
      </c>
      <c r="H22" s="61"/>
      <c r="I22" s="61"/>
      <c r="J22" s="65">
        <v>-0.25</v>
      </c>
      <c r="K22" s="65">
        <v>-0.25</v>
      </c>
      <c r="L22" s="65">
        <v>-0.25</v>
      </c>
      <c r="M22" s="65">
        <v>-0.25</v>
      </c>
      <c r="N22" s="65">
        <v>-1</v>
      </c>
      <c r="O22" s="65">
        <v>-2.25</v>
      </c>
      <c r="P22" s="72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106.875</v>
      </c>
      <c r="D23" s="34">
        <f>'Flex Supreme Pricer'!K23</f>
        <v>106.625</v>
      </c>
      <c r="E23" s="35">
        <f>'Flex Supreme Pricer'!L23</f>
        <v>106.375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107.25</v>
      </c>
      <c r="D24" s="34">
        <f>'Flex Supreme Pricer'!K24</f>
        <v>107</v>
      </c>
      <c r="E24" s="35">
        <f>'Flex Supreme Pricer'!L24</f>
        <v>106.75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107.625</v>
      </c>
      <c r="D25" s="34">
        <f>'Flex Supreme Pricer'!K25</f>
        <v>107.375</v>
      </c>
      <c r="E25" s="35">
        <f>'Flex Supreme Pricer'!L25</f>
        <v>107.125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108</v>
      </c>
      <c r="D26" s="34">
        <f>'Flex Supreme Pricer'!K26</f>
        <v>107.75</v>
      </c>
      <c r="E26" s="35">
        <f>'Flex Supreme Pricer'!L26</f>
        <v>107.5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108.375</v>
      </c>
      <c r="D27" s="34">
        <f>'Flex Supreme Pricer'!K27</f>
        <v>108.125</v>
      </c>
      <c r="E27" s="35">
        <f>'Flex Supreme Pricer'!L27</f>
        <v>107.875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108.75</v>
      </c>
      <c r="D28" s="34">
        <f>'Flex Supreme Pricer'!K28</f>
        <v>108.5</v>
      </c>
      <c r="E28" s="35">
        <f>'Flex Supreme Pricer'!L28</f>
        <v>108.25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109.125</v>
      </c>
      <c r="D29" s="34">
        <f>'Flex Supreme Pricer'!K29</f>
        <v>108.875</v>
      </c>
      <c r="E29" s="35">
        <f>'Flex Supreme Pricer'!L29</f>
        <v>108.625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109.5</v>
      </c>
      <c r="D30" s="104">
        <f>'Flex Supreme Pricer'!K30</f>
        <v>109.25</v>
      </c>
      <c r="E30" s="105">
        <f>'Flex Supreme Pricer'!L30</f>
        <v>109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72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0A57-EA4B-4CFC-BB8E-F4644FF67048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99.25</v>
      </c>
      <c r="C6" s="219">
        <v>99</v>
      </c>
      <c r="D6" s="220">
        <v>98.75</v>
      </c>
      <c r="F6" s="221"/>
      <c r="G6" s="221"/>
      <c r="H6" s="221"/>
      <c r="I6" s="221">
        <v>0</v>
      </c>
      <c r="J6" s="222">
        <f>F6+B6</f>
        <v>99.25</v>
      </c>
      <c r="K6" s="223">
        <f t="shared" ref="K6:L21" si="0">G6+C6</f>
        <v>99</v>
      </c>
      <c r="L6" s="224">
        <f t="shared" si="0"/>
        <v>98.75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99.875</v>
      </c>
      <c r="C7" s="219">
        <v>99.625</v>
      </c>
      <c r="D7" s="220">
        <v>99.375</v>
      </c>
      <c r="F7" s="221"/>
      <c r="G7" s="221"/>
      <c r="H7" s="221"/>
      <c r="I7" s="221">
        <v>0</v>
      </c>
      <c r="J7" s="222">
        <f t="shared" ref="J7:L30" si="1">F7+B7</f>
        <v>99.875</v>
      </c>
      <c r="K7" s="223">
        <f t="shared" si="0"/>
        <v>99.625</v>
      </c>
      <c r="L7" s="224">
        <f t="shared" si="0"/>
        <v>99.375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100.5</v>
      </c>
      <c r="C8" s="219">
        <v>100.25</v>
      </c>
      <c r="D8" s="220">
        <v>100</v>
      </c>
      <c r="F8" s="221"/>
      <c r="G8" s="221"/>
      <c r="H8" s="221"/>
      <c r="I8" s="221">
        <v>0</v>
      </c>
      <c r="J8" s="222">
        <f t="shared" si="1"/>
        <v>100.5</v>
      </c>
      <c r="K8" s="223">
        <f t="shared" si="0"/>
        <v>100.25</v>
      </c>
      <c r="L8" s="224">
        <f t="shared" si="0"/>
        <v>100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101.125</v>
      </c>
      <c r="C9" s="219">
        <v>100.875</v>
      </c>
      <c r="D9" s="220">
        <v>100.625</v>
      </c>
      <c r="F9" s="221"/>
      <c r="G9" s="221"/>
      <c r="H9" s="221"/>
      <c r="I9" s="221">
        <v>0</v>
      </c>
      <c r="J9" s="222">
        <f t="shared" si="1"/>
        <v>101.125</v>
      </c>
      <c r="K9" s="223">
        <f t="shared" si="0"/>
        <v>100.875</v>
      </c>
      <c r="L9" s="224">
        <f t="shared" si="0"/>
        <v>100.625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101.625</v>
      </c>
      <c r="C10" s="219">
        <v>101.375</v>
      </c>
      <c r="D10" s="220">
        <v>101.125</v>
      </c>
      <c r="F10" s="221"/>
      <c r="G10" s="221"/>
      <c r="H10" s="221"/>
      <c r="I10" s="221">
        <v>0</v>
      </c>
      <c r="J10" s="222">
        <f t="shared" si="1"/>
        <v>101.625</v>
      </c>
      <c r="K10" s="223">
        <f t="shared" si="0"/>
        <v>101.375</v>
      </c>
      <c r="L10" s="224">
        <f t="shared" si="0"/>
        <v>101.125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102.125</v>
      </c>
      <c r="C11" s="219">
        <v>101.875</v>
      </c>
      <c r="D11" s="220">
        <v>101.625</v>
      </c>
      <c r="F11" s="221"/>
      <c r="G11" s="221"/>
      <c r="H11" s="221"/>
      <c r="I11" s="221">
        <v>0</v>
      </c>
      <c r="J11" s="222">
        <f t="shared" si="1"/>
        <v>102.125</v>
      </c>
      <c r="K11" s="223">
        <f t="shared" si="0"/>
        <v>101.875</v>
      </c>
      <c r="L11" s="224">
        <f t="shared" si="0"/>
        <v>101.625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102.625</v>
      </c>
      <c r="C12" s="219">
        <v>102.375</v>
      </c>
      <c r="D12" s="220">
        <v>102.125</v>
      </c>
      <c r="F12" s="221"/>
      <c r="G12" s="221"/>
      <c r="H12" s="221"/>
      <c r="I12" s="221">
        <v>0</v>
      </c>
      <c r="J12" s="222">
        <f t="shared" si="1"/>
        <v>102.625</v>
      </c>
      <c r="K12" s="223">
        <f t="shared" si="0"/>
        <v>102.375</v>
      </c>
      <c r="L12" s="224">
        <f t="shared" si="0"/>
        <v>102.125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103.125</v>
      </c>
      <c r="C13" s="219">
        <v>102.875</v>
      </c>
      <c r="D13" s="220">
        <v>102.625</v>
      </c>
      <c r="F13" s="221"/>
      <c r="G13" s="221"/>
      <c r="H13" s="221"/>
      <c r="I13" s="221">
        <v>0</v>
      </c>
      <c r="J13" s="222">
        <f t="shared" si="1"/>
        <v>103.125</v>
      </c>
      <c r="K13" s="223">
        <f t="shared" si="0"/>
        <v>102.875</v>
      </c>
      <c r="L13" s="224">
        <f t="shared" si="0"/>
        <v>102.625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103.5</v>
      </c>
      <c r="C14" s="219">
        <v>103.25</v>
      </c>
      <c r="D14" s="220">
        <v>103</v>
      </c>
      <c r="F14" s="221"/>
      <c r="G14" s="221"/>
      <c r="H14" s="221"/>
      <c r="I14" s="221">
        <v>0</v>
      </c>
      <c r="J14" s="222">
        <f t="shared" si="1"/>
        <v>103.5</v>
      </c>
      <c r="K14" s="223">
        <f t="shared" si="0"/>
        <v>103.25</v>
      </c>
      <c r="L14" s="224">
        <f t="shared" si="0"/>
        <v>103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103.875</v>
      </c>
      <c r="C15" s="219">
        <v>103.625</v>
      </c>
      <c r="D15" s="220">
        <v>103.375</v>
      </c>
      <c r="F15" s="221"/>
      <c r="G15" s="221"/>
      <c r="H15" s="221"/>
      <c r="I15" s="221">
        <v>0</v>
      </c>
      <c r="J15" s="222">
        <f t="shared" si="1"/>
        <v>103.875</v>
      </c>
      <c r="K15" s="223">
        <f t="shared" si="0"/>
        <v>103.625</v>
      </c>
      <c r="L15" s="224">
        <f t="shared" si="0"/>
        <v>103.375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104.25</v>
      </c>
      <c r="C16" s="219">
        <v>104</v>
      </c>
      <c r="D16" s="220">
        <v>103.75</v>
      </c>
      <c r="F16" s="221"/>
      <c r="G16" s="221"/>
      <c r="H16" s="221"/>
      <c r="I16" s="221">
        <v>0</v>
      </c>
      <c r="J16" s="222">
        <f t="shared" si="1"/>
        <v>104.25</v>
      </c>
      <c r="K16" s="223">
        <f t="shared" si="0"/>
        <v>104</v>
      </c>
      <c r="L16" s="224">
        <f t="shared" si="0"/>
        <v>103.75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104.625</v>
      </c>
      <c r="C17" s="219">
        <v>104.375</v>
      </c>
      <c r="D17" s="220">
        <v>104.125</v>
      </c>
      <c r="F17" s="221"/>
      <c r="G17" s="221"/>
      <c r="H17" s="221"/>
      <c r="I17" s="221">
        <v>0</v>
      </c>
      <c r="J17" s="222">
        <f t="shared" si="1"/>
        <v>104.625</v>
      </c>
      <c r="K17" s="223">
        <f t="shared" si="0"/>
        <v>104.375</v>
      </c>
      <c r="L17" s="224">
        <f t="shared" si="0"/>
        <v>104.125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105</v>
      </c>
      <c r="C18" s="219">
        <v>104.75</v>
      </c>
      <c r="D18" s="220">
        <v>104.5</v>
      </c>
      <c r="F18" s="221"/>
      <c r="G18" s="221"/>
      <c r="H18" s="221"/>
      <c r="I18" s="221">
        <v>0</v>
      </c>
      <c r="J18" s="222">
        <f t="shared" si="1"/>
        <v>105</v>
      </c>
      <c r="K18" s="223">
        <f t="shared" si="0"/>
        <v>104.75</v>
      </c>
      <c r="L18" s="224">
        <f t="shared" si="0"/>
        <v>104.5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105.375</v>
      </c>
      <c r="C19" s="219">
        <v>105.125</v>
      </c>
      <c r="D19" s="220">
        <v>104.875</v>
      </c>
      <c r="F19" s="221"/>
      <c r="G19" s="221"/>
      <c r="H19" s="221"/>
      <c r="I19" s="221">
        <v>0</v>
      </c>
      <c r="J19" s="222">
        <f t="shared" si="1"/>
        <v>105.375</v>
      </c>
      <c r="K19" s="223">
        <f t="shared" si="0"/>
        <v>105.125</v>
      </c>
      <c r="L19" s="224">
        <f t="shared" si="0"/>
        <v>104.875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105.75</v>
      </c>
      <c r="C20" s="219">
        <v>105.5</v>
      </c>
      <c r="D20" s="220">
        <v>105.25</v>
      </c>
      <c r="F20" s="221"/>
      <c r="G20" s="221"/>
      <c r="H20" s="221"/>
      <c r="I20" s="221">
        <v>0</v>
      </c>
      <c r="J20" s="222">
        <f t="shared" si="1"/>
        <v>105.75</v>
      </c>
      <c r="K20" s="223">
        <f t="shared" si="0"/>
        <v>105.5</v>
      </c>
      <c r="L20" s="224">
        <f t="shared" si="0"/>
        <v>105.25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106.125</v>
      </c>
      <c r="C21" s="219">
        <v>105.875</v>
      </c>
      <c r="D21" s="220">
        <v>105.625</v>
      </c>
      <c r="F21" s="221"/>
      <c r="G21" s="221"/>
      <c r="H21" s="221"/>
      <c r="I21" s="221">
        <v>0</v>
      </c>
      <c r="J21" s="222">
        <f t="shared" si="1"/>
        <v>106.125</v>
      </c>
      <c r="K21" s="223">
        <f t="shared" si="0"/>
        <v>105.875</v>
      </c>
      <c r="L21" s="224">
        <f t="shared" si="0"/>
        <v>105.625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106.5</v>
      </c>
      <c r="C22" s="219">
        <v>106.25</v>
      </c>
      <c r="D22" s="220">
        <v>106</v>
      </c>
      <c r="F22" s="221"/>
      <c r="G22" s="221"/>
      <c r="H22" s="221"/>
      <c r="I22" s="221">
        <v>0</v>
      </c>
      <c r="J22" s="222">
        <f t="shared" si="1"/>
        <v>106.5</v>
      </c>
      <c r="K22" s="223">
        <f t="shared" si="1"/>
        <v>106.25</v>
      </c>
      <c r="L22" s="224">
        <f t="shared" si="1"/>
        <v>106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106.875</v>
      </c>
      <c r="C23" s="219">
        <v>106.625</v>
      </c>
      <c r="D23" s="220">
        <v>106.375</v>
      </c>
      <c r="F23" s="221"/>
      <c r="G23" s="221"/>
      <c r="H23" s="221"/>
      <c r="I23" s="221">
        <v>0</v>
      </c>
      <c r="J23" s="222">
        <f t="shared" si="1"/>
        <v>106.875</v>
      </c>
      <c r="K23" s="223">
        <f t="shared" si="1"/>
        <v>106.625</v>
      </c>
      <c r="L23" s="224">
        <f t="shared" si="1"/>
        <v>106.375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107.25</v>
      </c>
      <c r="C24" s="219">
        <v>107</v>
      </c>
      <c r="D24" s="220">
        <v>106.75</v>
      </c>
      <c r="F24" s="221"/>
      <c r="G24" s="221"/>
      <c r="H24" s="221"/>
      <c r="I24" s="221">
        <v>0</v>
      </c>
      <c r="J24" s="222">
        <f t="shared" si="1"/>
        <v>107.25</v>
      </c>
      <c r="K24" s="223">
        <f t="shared" si="1"/>
        <v>107</v>
      </c>
      <c r="L24" s="224">
        <f t="shared" si="1"/>
        <v>106.75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107.625</v>
      </c>
      <c r="C25" s="219">
        <v>107.375</v>
      </c>
      <c r="D25" s="220">
        <v>107.125</v>
      </c>
      <c r="F25" s="221"/>
      <c r="G25" s="221"/>
      <c r="H25" s="221"/>
      <c r="I25" s="221">
        <v>0</v>
      </c>
      <c r="J25" s="222">
        <f t="shared" si="1"/>
        <v>107.625</v>
      </c>
      <c r="K25" s="223">
        <f t="shared" si="1"/>
        <v>107.375</v>
      </c>
      <c r="L25" s="224">
        <f t="shared" si="1"/>
        <v>107.125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108</v>
      </c>
      <c r="C26" s="219">
        <v>107.75</v>
      </c>
      <c r="D26" s="220">
        <v>107.5</v>
      </c>
      <c r="F26" s="221"/>
      <c r="G26" s="221"/>
      <c r="H26" s="221"/>
      <c r="I26" s="221">
        <v>0</v>
      </c>
      <c r="J26" s="222">
        <f t="shared" si="1"/>
        <v>108</v>
      </c>
      <c r="K26" s="223">
        <f t="shared" si="1"/>
        <v>107.75</v>
      </c>
      <c r="L26" s="224">
        <f t="shared" si="1"/>
        <v>107.5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108.375</v>
      </c>
      <c r="C27" s="219">
        <v>108.125</v>
      </c>
      <c r="D27" s="220">
        <v>107.875</v>
      </c>
      <c r="F27" s="221"/>
      <c r="G27" s="221"/>
      <c r="H27" s="221"/>
      <c r="I27" s="221">
        <v>0</v>
      </c>
      <c r="J27" s="222">
        <f t="shared" si="1"/>
        <v>108.375</v>
      </c>
      <c r="K27" s="223">
        <f t="shared" si="1"/>
        <v>108.125</v>
      </c>
      <c r="L27" s="224">
        <f t="shared" si="1"/>
        <v>107.875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108.75</v>
      </c>
      <c r="C28" s="219">
        <v>108.5</v>
      </c>
      <c r="D28" s="220">
        <v>108.25</v>
      </c>
      <c r="F28" s="221"/>
      <c r="G28" s="221"/>
      <c r="H28" s="221"/>
      <c r="I28" s="221">
        <v>0</v>
      </c>
      <c r="J28" s="222">
        <f t="shared" si="1"/>
        <v>108.75</v>
      </c>
      <c r="K28" s="223">
        <f t="shared" si="1"/>
        <v>108.5</v>
      </c>
      <c r="L28" s="224">
        <f t="shared" si="1"/>
        <v>108.25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109.125</v>
      </c>
      <c r="C29" s="219">
        <v>108.875</v>
      </c>
      <c r="D29" s="220">
        <v>108.625</v>
      </c>
      <c r="F29" s="221"/>
      <c r="G29" s="221"/>
      <c r="H29" s="221"/>
      <c r="I29" s="221">
        <v>0</v>
      </c>
      <c r="J29" s="222">
        <f t="shared" si="1"/>
        <v>109.125</v>
      </c>
      <c r="K29" s="223">
        <f t="shared" si="1"/>
        <v>108.875</v>
      </c>
      <c r="L29" s="224">
        <f t="shared" si="1"/>
        <v>108.625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109.5</v>
      </c>
      <c r="C30" s="229">
        <v>109.25</v>
      </c>
      <c r="D30" s="230">
        <v>109</v>
      </c>
      <c r="E30" s="231"/>
      <c r="F30" s="221"/>
      <c r="G30" s="221"/>
      <c r="H30" s="221"/>
      <c r="I30" s="221">
        <v>0</v>
      </c>
      <c r="J30" s="232">
        <f t="shared" si="1"/>
        <v>109.5</v>
      </c>
      <c r="K30" s="233">
        <f t="shared" si="1"/>
        <v>109.25</v>
      </c>
      <c r="L30" s="234">
        <f t="shared" si="1"/>
        <v>109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6AF7-569D-4863-8B75-C9827BB7A51E}">
  <sheetPr published="0" codeName="Sheet3">
    <tabColor rgb="FF00B0F0"/>
    <pageSetUpPr fitToPage="1"/>
  </sheetPr>
  <dimension ref="B1:AE63"/>
  <sheetViews>
    <sheetView topLeftCell="A37" zoomScaleNormal="100" workbookViewId="0">
      <selection activeCell="J19" sqref="J19:P22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03/11/2024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98.385000000000005</v>
      </c>
      <c r="D7" s="273">
        <f>'Flex Select Prime Pricer'!I6</f>
        <v>98.25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99.01</v>
      </c>
      <c r="D8" s="273">
        <f>'Flex Select Prime Pricer'!I7</f>
        <v>98.875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99.635000000000005</v>
      </c>
      <c r="D9" s="273">
        <f>'Flex Select Prime Pricer'!I8</f>
        <v>99.5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>
        <v>-4.625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100.26</v>
      </c>
      <c r="D10" s="273">
        <f>'Flex Select Prime Pricer'!I9</f>
        <v>100.125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-0.5</v>
      </c>
      <c r="L10" s="286">
        <v>-1.25</v>
      </c>
      <c r="M10" s="286">
        <v>-1.375</v>
      </c>
      <c r="N10" s="286">
        <v>-3.25</v>
      </c>
      <c r="O10" s="294" t="s">
        <v>18</v>
      </c>
      <c r="P10" s="280"/>
      <c r="Q10" s="295" t="s">
        <v>107</v>
      </c>
      <c r="R10" s="295"/>
      <c r="S10" s="295"/>
      <c r="T10" s="295"/>
      <c r="U10" s="295"/>
      <c r="V10" s="295"/>
      <c r="W10" s="295"/>
      <c r="X10" s="296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100.88500000000001</v>
      </c>
      <c r="D11" s="273">
        <f>'Flex Select Prime Pricer'!I10</f>
        <v>100.75</v>
      </c>
      <c r="E11" s="274"/>
      <c r="F11" s="284"/>
      <c r="G11" s="285" t="s">
        <v>28</v>
      </c>
      <c r="H11" s="286">
        <v>0.125</v>
      </c>
      <c r="I11" s="286">
        <v>-0.25</v>
      </c>
      <c r="J11" s="286">
        <v>-0.375</v>
      </c>
      <c r="K11" s="286">
        <v>-0.75</v>
      </c>
      <c r="L11" s="286">
        <v>-1.25</v>
      </c>
      <c r="M11" s="286">
        <v>-2.125</v>
      </c>
      <c r="N11" s="294" t="s">
        <v>18</v>
      </c>
      <c r="O11" s="294" t="s">
        <v>18</v>
      </c>
      <c r="P11" s="280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101.38500000000001</v>
      </c>
      <c r="D12" s="273">
        <f>'Flex Select Prime Pricer'!I11</f>
        <v>101.25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4" t="s">
        <v>18</v>
      </c>
      <c r="O12" s="294" t="s">
        <v>18</v>
      </c>
      <c r="P12" s="280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101.76</v>
      </c>
      <c r="D13" s="273">
        <f>'Flex Select Prime Pricer'!I12</f>
        <v>101.625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4" t="s">
        <v>18</v>
      </c>
      <c r="N13" s="294" t="s">
        <v>18</v>
      </c>
      <c r="O13" s="294" t="s">
        <v>18</v>
      </c>
      <c r="P13" s="280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102.13500000000001</v>
      </c>
      <c r="D14" s="273">
        <f>'Flex Select Prime Pricer'!I13</f>
        <v>102</v>
      </c>
      <c r="E14" s="274"/>
      <c r="F14" s="299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8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102.38500000000001</v>
      </c>
      <c r="D15" s="273">
        <f>'Flex Select Prime Pricer'!I14</f>
        <v>102.25</v>
      </c>
      <c r="E15" s="274"/>
      <c r="F15" s="299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102.63500000000001</v>
      </c>
      <c r="D16" s="273">
        <f>'Flex Select Prime Pricer'!I15</f>
        <v>102.5</v>
      </c>
      <c r="E16" s="274"/>
      <c r="F16" s="299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>
        <v>-4.875</v>
      </c>
      <c r="P16" s="280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102.88500000000001</v>
      </c>
      <c r="D17" s="273">
        <f>'Flex Select Prime Pricer'!I16</f>
        <v>102.75</v>
      </c>
      <c r="E17" s="274"/>
      <c r="F17" s="299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4" t="s">
        <v>18</v>
      </c>
      <c r="P17" s="280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2">
        <f>'Flex Select Prime Pricer'!A17-0.001</f>
        <v>7.8739999999999997</v>
      </c>
      <c r="C18" s="273">
        <f>'Flex Select Prime Pricer'!H17</f>
        <v>103.13500000000001</v>
      </c>
      <c r="D18" s="273">
        <f>'Flex Select Prime Pricer'!I17</f>
        <v>103</v>
      </c>
      <c r="E18" s="274"/>
      <c r="F18" s="299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4" t="s">
        <v>18</v>
      </c>
      <c r="O18" s="294" t="s">
        <v>18</v>
      </c>
      <c r="P18" s="280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103.38500000000001</v>
      </c>
      <c r="D19" s="273">
        <f>'Flex Select Prime Pricer'!I18</f>
        <v>103.25</v>
      </c>
      <c r="E19" s="274"/>
      <c r="F19" s="299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4" t="s">
        <v>18</v>
      </c>
      <c r="O19" s="294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103.63500000000001</v>
      </c>
      <c r="D20" s="273">
        <f>'Flex Select Prime Pricer'!I19</f>
        <v>103.5</v>
      </c>
      <c r="E20" s="274"/>
      <c r="F20" s="299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6" t="s">
        <v>18</v>
      </c>
      <c r="N20" s="294" t="s">
        <v>18</v>
      </c>
      <c r="O20" s="294" t="s">
        <v>18</v>
      </c>
      <c r="P20" s="280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103.88500000000001</v>
      </c>
      <c r="D21" s="273">
        <f>'Flex Select Prime Pricer'!I20</f>
        <v>103.75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104.13500000000001</v>
      </c>
      <c r="D22" s="273">
        <f>'Flex Select Prime Pricer'!I21</f>
        <v>104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104.38500000000001</v>
      </c>
      <c r="D23" s="273">
        <f>'Flex Select Prime Pricer'!I22</f>
        <v>104.25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104.63500000000001</v>
      </c>
      <c r="D24" s="273">
        <f>'Flex Select Prime Pricer'!I23</f>
        <v>104.5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104.88500000000001</v>
      </c>
      <c r="D25" s="273">
        <f>'Flex Select Prime Pricer'!I24</f>
        <v>104.75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105.13500000000001</v>
      </c>
      <c r="D26" s="273">
        <f>'Flex Select Prime Pricer'!I25</f>
        <v>105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105.32250000000001</v>
      </c>
      <c r="D27" s="273">
        <f>'Flex Select Prime Pricer'!I26</f>
        <v>105.1875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105.51</v>
      </c>
      <c r="D28" s="273">
        <f>'Flex Select Prime Pricer'!I27</f>
        <v>105.375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105.69750000000001</v>
      </c>
      <c r="D29" s="273">
        <f>'Flex Select Prime Pricer'!I28</f>
        <v>105.5625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105.85375000000001</v>
      </c>
      <c r="D30" s="273">
        <f>'Flex Select Prime Pricer'!I29</f>
        <v>105.71875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106.01</v>
      </c>
      <c r="D31" s="273">
        <f>'Flex Select Prime Pricer'!I30</f>
        <v>105.875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106.16625000000001</v>
      </c>
      <c r="D32" s="273">
        <f>'Flex Select Prime Pricer'!I31</f>
        <v>106.03125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106.32250000000001</v>
      </c>
      <c r="D33" s="273">
        <f>'Flex Select Prime Pricer'!I32</f>
        <v>106.1875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106.47875000000001</v>
      </c>
      <c r="D34" s="273">
        <f>'Flex Select Prime Pricer'!I33</f>
        <v>106.34375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106.63500000000001</v>
      </c>
      <c r="D35" s="273">
        <f>'Flex Select Prime Pricer'!I34</f>
        <v>106.5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106.79125000000001</v>
      </c>
      <c r="D36" s="273">
        <f>'Flex Select Prime Pricer'!I35</f>
        <v>106.65625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106.94750000000001</v>
      </c>
      <c r="D37" s="273">
        <f>'Flex Select Prime Pricer'!I36</f>
        <v>106.8125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107.10375000000001</v>
      </c>
      <c r="D38" s="273">
        <f>'Flex Select Prime Pricer'!I37</f>
        <v>106.96875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107.26</v>
      </c>
      <c r="D39" s="273">
        <f>'Flex Select Prime Pricer'!I38</f>
        <v>107.125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107.41625000000001</v>
      </c>
      <c r="D40" s="273">
        <f>'Flex Select Prime Pricer'!I39</f>
        <v>107.28125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107.57250000000001</v>
      </c>
      <c r="D41" s="273">
        <f>'Flex Select Prime Pricer'!I40</f>
        <v>107.4375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107.72875000000001</v>
      </c>
      <c r="D42" s="273">
        <f>'Flex Select Prime Pricer'!I41</f>
        <v>107.59375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107.88500000000001</v>
      </c>
      <c r="D43" s="273">
        <f>'Flex Select Prime Pricer'!I42</f>
        <v>107.75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108.04125000000001</v>
      </c>
      <c r="D44" s="273">
        <f>'Flex Select Prime Pricer'!I43</f>
        <v>107.90625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108.19750000000001</v>
      </c>
      <c r="D45" s="347">
        <f>'Flex Select Prime Pricer'!I44</f>
        <v>108.0625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7" t="s">
        <v>174</v>
      </c>
      <c r="R54" s="358">
        <v>-1.125</v>
      </c>
      <c r="S54" s="369">
        <v>-1.5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70" t="s">
        <v>175</v>
      </c>
      <c r="C55" s="371"/>
      <c r="D55" s="371"/>
      <c r="E55" s="267" t="s">
        <v>176</v>
      </c>
      <c r="F55" s="345"/>
      <c r="G55" s="321" t="s">
        <v>177</v>
      </c>
      <c r="H55" s="318">
        <v>-0.5</v>
      </c>
      <c r="I55" s="318">
        <v>-0.5</v>
      </c>
      <c r="J55" s="318">
        <v>-0.5</v>
      </c>
      <c r="K55" s="318">
        <v>-0.5</v>
      </c>
      <c r="L55" s="273">
        <v>-0.625</v>
      </c>
      <c r="M55" s="273">
        <v>-0.75</v>
      </c>
      <c r="N55" s="2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2" t="s">
        <v>179</v>
      </c>
      <c r="C56" s="373" t="s">
        <v>180</v>
      </c>
      <c r="D56" s="374" t="s">
        <v>181</v>
      </c>
      <c r="E56" s="375">
        <f>'Flex Select Prime Pricer'!$B$3</f>
        <v>5.32</v>
      </c>
      <c r="F56" s="345"/>
      <c r="G56" s="321" t="s">
        <v>182</v>
      </c>
      <c r="H56" s="376">
        <v>-1</v>
      </c>
      <c r="I56" s="376">
        <v>-1</v>
      </c>
      <c r="J56" s="376">
        <v>-1</v>
      </c>
      <c r="K56" s="376">
        <v>-1</v>
      </c>
      <c r="L56" s="377">
        <v>-1.125</v>
      </c>
      <c r="M56" s="377">
        <v>-1.25</v>
      </c>
      <c r="N56" s="377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8" t="s">
        <v>18</v>
      </c>
    </row>
    <row r="57" spans="2:31" ht="15" customHeight="1" x14ac:dyDescent="0.25">
      <c r="B57" s="379" t="s">
        <v>184</v>
      </c>
      <c r="C57" s="380"/>
      <c r="D57" s="380"/>
      <c r="E57" s="380"/>
      <c r="F57" s="345"/>
      <c r="G57" s="381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2" t="s">
        <v>185</v>
      </c>
      <c r="R57" s="383">
        <v>-0.375</v>
      </c>
      <c r="S57" s="383">
        <v>-0.375</v>
      </c>
      <c r="T57" s="383">
        <v>-0.375</v>
      </c>
      <c r="U57" s="383">
        <v>-0.375</v>
      </c>
      <c r="V57" s="383">
        <v>-0.375</v>
      </c>
      <c r="W57" s="383">
        <v>-0.375</v>
      </c>
      <c r="X57" s="384" t="s">
        <v>18</v>
      </c>
    </row>
    <row r="58" spans="2:31" ht="15" customHeight="1" x14ac:dyDescent="0.25">
      <c r="B58" s="385"/>
      <c r="C58" s="386"/>
      <c r="D58" s="387"/>
      <c r="E58" s="388"/>
      <c r="F58" s="389"/>
      <c r="G58" s="381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90"/>
      <c r="R58" s="391"/>
      <c r="S58" s="391"/>
      <c r="T58" s="391"/>
      <c r="U58" s="391"/>
      <c r="V58" s="391"/>
      <c r="W58" s="391"/>
      <c r="X58" s="392"/>
    </row>
    <row r="59" spans="2:31" x14ac:dyDescent="0.25">
      <c r="B59" s="393"/>
      <c r="C59" s="251"/>
      <c r="D59" s="251"/>
      <c r="E59" s="394"/>
      <c r="F59" s="395" t="s">
        <v>187</v>
      </c>
      <c r="G59" s="396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90"/>
      <c r="R59" s="391"/>
      <c r="S59" s="391"/>
      <c r="T59" s="391"/>
      <c r="U59" s="391"/>
      <c r="V59" s="391"/>
      <c r="W59" s="391"/>
      <c r="X59" s="392"/>
    </row>
    <row r="60" spans="2:31" x14ac:dyDescent="0.25">
      <c r="B60" s="397"/>
      <c r="C60" s="398"/>
      <c r="D60" s="398"/>
      <c r="E60" s="388"/>
      <c r="F60" s="399"/>
      <c r="G60" s="400"/>
      <c r="H60" s="400" t="s">
        <v>18</v>
      </c>
      <c r="I60" s="400" t="s">
        <v>18</v>
      </c>
      <c r="J60" s="400" t="s">
        <v>18</v>
      </c>
      <c r="K60" s="400" t="s">
        <v>18</v>
      </c>
      <c r="L60" s="400" t="s">
        <v>18</v>
      </c>
      <c r="M60" s="400" t="s">
        <v>18</v>
      </c>
      <c r="N60" s="400" t="s">
        <v>18</v>
      </c>
      <c r="O60" s="400" t="s">
        <v>18</v>
      </c>
      <c r="P60" s="280"/>
      <c r="Q60" s="390"/>
      <c r="R60" s="391"/>
      <c r="S60" s="391"/>
      <c r="T60" s="391"/>
      <c r="U60" s="391"/>
      <c r="V60" s="391"/>
      <c r="W60" s="391"/>
      <c r="X60" s="392"/>
    </row>
    <row r="61" spans="2:31" ht="16.5" thickBot="1" x14ac:dyDescent="0.3">
      <c r="B61" s="401"/>
      <c r="C61" s="402"/>
      <c r="D61" s="402"/>
      <c r="E61" s="403"/>
      <c r="F61" s="404" t="s">
        <v>189</v>
      </c>
      <c r="G61" s="404"/>
      <c r="H61" s="404" t="s">
        <v>190</v>
      </c>
      <c r="I61" s="404"/>
      <c r="J61" s="404"/>
      <c r="K61" s="405" t="s">
        <v>191</v>
      </c>
      <c r="L61" s="405"/>
      <c r="M61" s="405"/>
      <c r="N61" s="405"/>
      <c r="O61" s="405"/>
      <c r="P61" s="406"/>
      <c r="Q61" s="404" t="s">
        <v>192</v>
      </c>
      <c r="R61" s="404"/>
      <c r="S61" s="404"/>
      <c r="T61" s="404"/>
      <c r="U61" s="404"/>
      <c r="V61" s="404"/>
      <c r="W61" s="404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8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881C-A0B9-497D-9D78-FA2D1E88F2A4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98.385000000000005</v>
      </c>
      <c r="C6" s="220">
        <v>98.25</v>
      </c>
      <c r="E6" s="412"/>
      <c r="F6" s="412"/>
      <c r="H6" s="222">
        <f t="shared" ref="H6:I21" si="0">E6+B6</f>
        <v>98.385000000000005</v>
      </c>
      <c r="I6" s="223">
        <f t="shared" si="0"/>
        <v>98.25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99.01</v>
      </c>
      <c r="C7" s="220">
        <v>98.875</v>
      </c>
      <c r="E7" s="412"/>
      <c r="F7" s="412"/>
      <c r="H7" s="222">
        <f t="shared" si="0"/>
        <v>99.01</v>
      </c>
      <c r="I7" s="223">
        <f t="shared" si="0"/>
        <v>98.875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99.635000000000005</v>
      </c>
      <c r="C8" s="220">
        <v>99.5</v>
      </c>
      <c r="E8" s="412"/>
      <c r="F8" s="412"/>
      <c r="H8" s="222">
        <f t="shared" si="0"/>
        <v>99.635000000000005</v>
      </c>
      <c r="I8" s="223">
        <f t="shared" si="0"/>
        <v>99.5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100.26</v>
      </c>
      <c r="C9" s="220">
        <v>100.125</v>
      </c>
      <c r="E9" s="412"/>
      <c r="F9" s="412"/>
      <c r="H9" s="222">
        <f t="shared" si="0"/>
        <v>100.26</v>
      </c>
      <c r="I9" s="223">
        <f t="shared" si="0"/>
        <v>100.125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100.88500000000001</v>
      </c>
      <c r="C10" s="220">
        <v>100.75</v>
      </c>
      <c r="E10" s="412"/>
      <c r="F10" s="412"/>
      <c r="H10" s="222">
        <f t="shared" si="0"/>
        <v>100.88500000000001</v>
      </c>
      <c r="I10" s="223">
        <f t="shared" si="0"/>
        <v>100.75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101.38500000000001</v>
      </c>
      <c r="C11" s="220">
        <v>101.25</v>
      </c>
      <c r="E11" s="412"/>
      <c r="F11" s="412"/>
      <c r="H11" s="222">
        <f t="shared" si="0"/>
        <v>101.38500000000001</v>
      </c>
      <c r="I11" s="223">
        <f t="shared" si="0"/>
        <v>101.25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101.76</v>
      </c>
      <c r="C12" s="220">
        <v>101.625</v>
      </c>
      <c r="E12" s="412"/>
      <c r="F12" s="412"/>
      <c r="H12" s="222">
        <f t="shared" si="0"/>
        <v>101.76</v>
      </c>
      <c r="I12" s="223">
        <f t="shared" si="0"/>
        <v>101.625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102.13500000000001</v>
      </c>
      <c r="C13" s="220">
        <v>102</v>
      </c>
      <c r="E13" s="412"/>
      <c r="F13" s="412"/>
      <c r="H13" s="222">
        <f t="shared" si="0"/>
        <v>102.13500000000001</v>
      </c>
      <c r="I13" s="223">
        <f t="shared" si="0"/>
        <v>102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102.38500000000001</v>
      </c>
      <c r="C14" s="220">
        <v>102.25</v>
      </c>
      <c r="E14" s="412"/>
      <c r="F14" s="412"/>
      <c r="H14" s="222">
        <f t="shared" si="0"/>
        <v>102.38500000000001</v>
      </c>
      <c r="I14" s="223">
        <f t="shared" si="0"/>
        <v>102.25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102.63500000000001</v>
      </c>
      <c r="C15" s="220">
        <v>102.5</v>
      </c>
      <c r="E15" s="412"/>
      <c r="F15" s="412"/>
      <c r="H15" s="222">
        <f t="shared" si="0"/>
        <v>102.63500000000001</v>
      </c>
      <c r="I15" s="223">
        <f t="shared" si="0"/>
        <v>102.5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102.88500000000001</v>
      </c>
      <c r="C16" s="220">
        <v>102.75</v>
      </c>
      <c r="E16" s="412"/>
      <c r="F16" s="412"/>
      <c r="H16" s="222">
        <f t="shared" si="0"/>
        <v>102.88500000000001</v>
      </c>
      <c r="I16" s="223">
        <f t="shared" si="0"/>
        <v>102.75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103.13500000000001</v>
      </c>
      <c r="C17" s="220">
        <v>103</v>
      </c>
      <c r="E17" s="412"/>
      <c r="F17" s="412"/>
      <c r="H17" s="222">
        <f t="shared" si="0"/>
        <v>103.13500000000001</v>
      </c>
      <c r="I17" s="223">
        <f t="shared" si="0"/>
        <v>103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103.38500000000001</v>
      </c>
      <c r="C18" s="220">
        <v>103.25</v>
      </c>
      <c r="E18" s="412"/>
      <c r="F18" s="412"/>
      <c r="H18" s="222">
        <f t="shared" si="0"/>
        <v>103.38500000000001</v>
      </c>
      <c r="I18" s="223">
        <f t="shared" si="0"/>
        <v>103.25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103.63500000000001</v>
      </c>
      <c r="C19" s="220">
        <v>103.5</v>
      </c>
      <c r="E19" s="412"/>
      <c r="F19" s="412"/>
      <c r="H19" s="222">
        <f t="shared" si="0"/>
        <v>103.63500000000001</v>
      </c>
      <c r="I19" s="223">
        <f t="shared" si="0"/>
        <v>103.5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103.88500000000001</v>
      </c>
      <c r="C20" s="220">
        <v>103.75</v>
      </c>
      <c r="E20" s="412"/>
      <c r="F20" s="412"/>
      <c r="H20" s="222">
        <f t="shared" si="0"/>
        <v>103.88500000000001</v>
      </c>
      <c r="I20" s="223">
        <f t="shared" si="0"/>
        <v>103.75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104.13500000000001</v>
      </c>
      <c r="C21" s="220">
        <v>104</v>
      </c>
      <c r="E21" s="412"/>
      <c r="F21" s="412"/>
      <c r="H21" s="222">
        <f t="shared" si="0"/>
        <v>104.13500000000001</v>
      </c>
      <c r="I21" s="223">
        <f t="shared" si="0"/>
        <v>104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104.38500000000001</v>
      </c>
      <c r="C22" s="220">
        <v>104.25</v>
      </c>
      <c r="E22" s="412"/>
      <c r="F22" s="412"/>
      <c r="H22" s="222">
        <f t="shared" ref="H22:I59" si="3">E22+B22</f>
        <v>104.38500000000001</v>
      </c>
      <c r="I22" s="223">
        <f t="shared" si="3"/>
        <v>104.25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104.63500000000001</v>
      </c>
      <c r="C23" s="220">
        <v>104.5</v>
      </c>
      <c r="E23" s="412"/>
      <c r="F23" s="412"/>
      <c r="H23" s="222">
        <f t="shared" si="3"/>
        <v>104.63500000000001</v>
      </c>
      <c r="I23" s="223">
        <f t="shared" si="3"/>
        <v>104.5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104.88500000000001</v>
      </c>
      <c r="C24" s="220">
        <v>104.75</v>
      </c>
      <c r="E24" s="412"/>
      <c r="F24" s="412"/>
      <c r="H24" s="222">
        <f t="shared" si="3"/>
        <v>104.88500000000001</v>
      </c>
      <c r="I24" s="223">
        <f t="shared" si="3"/>
        <v>104.75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105.13500000000001</v>
      </c>
      <c r="C25" s="220">
        <v>105</v>
      </c>
      <c r="E25" s="412"/>
      <c r="F25" s="412"/>
      <c r="H25" s="222">
        <f t="shared" si="3"/>
        <v>105.13500000000001</v>
      </c>
      <c r="I25" s="223">
        <f t="shared" si="3"/>
        <v>105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105.32250000000001</v>
      </c>
      <c r="C26" s="220">
        <v>105.1875</v>
      </c>
      <c r="E26" s="412"/>
      <c r="F26" s="412"/>
      <c r="H26" s="222">
        <f t="shared" si="3"/>
        <v>105.32250000000001</v>
      </c>
      <c r="I26" s="223">
        <f t="shared" si="3"/>
        <v>105.1875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105.51</v>
      </c>
      <c r="C27" s="220">
        <v>105.375</v>
      </c>
      <c r="E27" s="412"/>
      <c r="F27" s="412"/>
      <c r="H27" s="222">
        <f t="shared" si="3"/>
        <v>105.51</v>
      </c>
      <c r="I27" s="223">
        <f t="shared" si="3"/>
        <v>105.375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105.69750000000001</v>
      </c>
      <c r="C28" s="220">
        <v>105.5625</v>
      </c>
      <c r="E28" s="412"/>
      <c r="F28" s="412"/>
      <c r="H28" s="222">
        <f t="shared" si="3"/>
        <v>105.69750000000001</v>
      </c>
      <c r="I28" s="223">
        <f t="shared" si="3"/>
        <v>105.5625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105.85375000000001</v>
      </c>
      <c r="C29" s="220">
        <v>105.71875</v>
      </c>
      <c r="E29" s="412"/>
      <c r="F29" s="412"/>
      <c r="H29" s="222">
        <f t="shared" si="3"/>
        <v>105.85375000000001</v>
      </c>
      <c r="I29" s="223">
        <f t="shared" si="3"/>
        <v>105.71875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106.01</v>
      </c>
      <c r="C30" s="220">
        <v>105.875</v>
      </c>
      <c r="E30" s="412"/>
      <c r="F30" s="412"/>
      <c r="H30" s="222">
        <f t="shared" si="3"/>
        <v>106.01</v>
      </c>
      <c r="I30" s="223">
        <f t="shared" si="3"/>
        <v>105.875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106.16625000000001</v>
      </c>
      <c r="C31" s="220">
        <v>106.03125</v>
      </c>
      <c r="E31" s="412"/>
      <c r="F31" s="412"/>
      <c r="H31" s="222">
        <f t="shared" si="3"/>
        <v>106.16625000000001</v>
      </c>
      <c r="I31" s="223">
        <f t="shared" si="3"/>
        <v>106.03125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106.32250000000001</v>
      </c>
      <c r="C32" s="220">
        <v>106.1875</v>
      </c>
      <c r="E32" s="412"/>
      <c r="F32" s="412"/>
      <c r="H32" s="222">
        <f t="shared" si="3"/>
        <v>106.32250000000001</v>
      </c>
      <c r="I32" s="223">
        <f t="shared" si="3"/>
        <v>106.1875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106.47875000000001</v>
      </c>
      <c r="C33" s="220">
        <v>106.34375</v>
      </c>
      <c r="E33" s="412"/>
      <c r="F33" s="412"/>
      <c r="H33" s="222">
        <f t="shared" si="3"/>
        <v>106.47875000000001</v>
      </c>
      <c r="I33" s="223">
        <f t="shared" si="3"/>
        <v>106.34375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106.63500000000001</v>
      </c>
      <c r="C34" s="220">
        <v>106.5</v>
      </c>
      <c r="E34" s="412"/>
      <c r="F34" s="412"/>
      <c r="H34" s="222">
        <f t="shared" si="3"/>
        <v>106.63500000000001</v>
      </c>
      <c r="I34" s="223">
        <f t="shared" si="3"/>
        <v>106.5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106.79125000000001</v>
      </c>
      <c r="C35" s="220">
        <v>106.65625</v>
      </c>
      <c r="E35" s="412"/>
      <c r="F35" s="412"/>
      <c r="H35" s="222">
        <f t="shared" si="3"/>
        <v>106.79125000000001</v>
      </c>
      <c r="I35" s="223">
        <f t="shared" si="3"/>
        <v>106.65625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106.94750000000001</v>
      </c>
      <c r="C36" s="220">
        <v>106.8125</v>
      </c>
      <c r="E36" s="412"/>
      <c r="F36" s="412"/>
      <c r="H36" s="222">
        <f t="shared" si="3"/>
        <v>106.94750000000001</v>
      </c>
      <c r="I36" s="223">
        <f t="shared" si="3"/>
        <v>106.8125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107.10375000000001</v>
      </c>
      <c r="C37" s="220">
        <v>106.96875</v>
      </c>
      <c r="E37" s="412"/>
      <c r="F37" s="412"/>
      <c r="H37" s="222">
        <f t="shared" si="3"/>
        <v>107.10375000000001</v>
      </c>
      <c r="I37" s="223">
        <f t="shared" si="3"/>
        <v>106.96875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107.26</v>
      </c>
      <c r="C38" s="220">
        <v>107.125</v>
      </c>
      <c r="E38" s="412"/>
      <c r="F38" s="412"/>
      <c r="H38" s="222">
        <f t="shared" si="3"/>
        <v>107.26</v>
      </c>
      <c r="I38" s="223">
        <f t="shared" si="3"/>
        <v>107.125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107.41625000000001</v>
      </c>
      <c r="C39" s="220">
        <v>107.28125</v>
      </c>
      <c r="E39" s="412"/>
      <c r="F39" s="412"/>
      <c r="H39" s="222">
        <f t="shared" si="3"/>
        <v>107.41625000000001</v>
      </c>
      <c r="I39" s="223">
        <f t="shared" si="3"/>
        <v>107.28125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107.57250000000001</v>
      </c>
      <c r="C40" s="220">
        <v>107.4375</v>
      </c>
      <c r="E40" s="412"/>
      <c r="F40" s="412"/>
      <c r="H40" s="222">
        <f t="shared" si="3"/>
        <v>107.57250000000001</v>
      </c>
      <c r="I40" s="223">
        <f t="shared" si="3"/>
        <v>107.4375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107.72875000000001</v>
      </c>
      <c r="C41" s="220">
        <v>107.59375</v>
      </c>
      <c r="E41" s="412"/>
      <c r="F41" s="412"/>
      <c r="H41" s="222">
        <f t="shared" si="3"/>
        <v>107.72875000000001</v>
      </c>
      <c r="I41" s="223">
        <f t="shared" si="3"/>
        <v>107.59375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107.88500000000001</v>
      </c>
      <c r="C42" s="220">
        <v>107.75</v>
      </c>
      <c r="E42" s="412"/>
      <c r="F42" s="412"/>
      <c r="H42" s="222">
        <f t="shared" si="3"/>
        <v>107.88500000000001</v>
      </c>
      <c r="I42" s="223">
        <f t="shared" si="3"/>
        <v>107.75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108.04125000000001</v>
      </c>
      <c r="C43" s="220">
        <v>107.90625</v>
      </c>
      <c r="E43" s="412"/>
      <c r="F43" s="412"/>
      <c r="H43" s="222">
        <f t="shared" si="3"/>
        <v>108.04125000000001</v>
      </c>
      <c r="I43" s="223">
        <f t="shared" si="3"/>
        <v>107.90625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108.19750000000001</v>
      </c>
      <c r="C44" s="230">
        <v>108.0625</v>
      </c>
      <c r="E44" s="412"/>
      <c r="F44" s="412"/>
      <c r="H44" s="222">
        <f t="shared" si="3"/>
        <v>108.19750000000001</v>
      </c>
      <c r="I44" s="223">
        <f t="shared" si="3"/>
        <v>108.0625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2FB08-8203-4F3A-86AD-5CC706724DAA}">
  <sheetPr published="0" codeName="Sheet5">
    <tabColor rgb="FF0070C0"/>
    <pageSetUpPr fitToPage="1"/>
  </sheetPr>
  <dimension ref="B1:Y57"/>
  <sheetViews>
    <sheetView topLeftCell="A20" zoomScaleNormal="100" workbookViewId="0">
      <selection activeCell="J19" sqref="J19:P22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13.570312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194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195</v>
      </c>
      <c r="C4" s="432"/>
      <c r="D4" s="433" t="str">
        <f>TEXT(Control!$B$1,"MM/DD/YYYY")&amp;" "&amp;Control!B2</f>
        <v>03/11/2024 A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196</v>
      </c>
      <c r="C5" s="435"/>
      <c r="D5" s="436"/>
      <c r="E5" s="437" t="s">
        <v>197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198</v>
      </c>
      <c r="G6" s="442"/>
      <c r="H6" s="443"/>
      <c r="I6" s="443"/>
      <c r="J6" s="444" t="s">
        <v>199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98.438299999999998</v>
      </c>
      <c r="E7" s="451"/>
      <c r="F7" s="452" t="s">
        <v>200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99.063299999999998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60">
        <v>-0.5</v>
      </c>
      <c r="O8" s="460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99.688299999999998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60">
        <v>-0.625</v>
      </c>
      <c r="O9" s="460">
        <v>-1.5</v>
      </c>
      <c r="P9" s="457">
        <v>-2.75</v>
      </c>
      <c r="Q9" s="461"/>
      <c r="R9" s="438" t="s">
        <v>201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100.3133</v>
      </c>
      <c r="E10" s="459"/>
      <c r="F10" s="452"/>
      <c r="G10" s="453"/>
      <c r="H10" s="462" t="s">
        <v>202</v>
      </c>
      <c r="I10" s="463"/>
      <c r="J10" s="456">
        <v>0</v>
      </c>
      <c r="K10" s="457">
        <v>-0.25</v>
      </c>
      <c r="L10" s="457">
        <v>-0.5</v>
      </c>
      <c r="M10" s="457">
        <v>-0.875</v>
      </c>
      <c r="N10" s="460">
        <v>-1.125</v>
      </c>
      <c r="O10" s="460">
        <v>-2.625</v>
      </c>
      <c r="P10" s="464" t="s">
        <v>18</v>
      </c>
      <c r="Q10" s="459"/>
      <c r="R10" s="438" t="s">
        <v>203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100.9383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-1.625</v>
      </c>
      <c r="N11" s="460">
        <v>-2.5</v>
      </c>
      <c r="O11" s="460">
        <v>-3</v>
      </c>
      <c r="P11" s="465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101.4383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-2.25</v>
      </c>
      <c r="N12" s="460">
        <v>-3.125</v>
      </c>
      <c r="O12" s="466" t="s">
        <v>18</v>
      </c>
      <c r="P12" s="465" t="s">
        <v>18</v>
      </c>
      <c r="Q12" s="459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101.8133</v>
      </c>
      <c r="E13" s="459"/>
      <c r="F13" s="452"/>
      <c r="G13" s="453"/>
      <c r="H13" s="454" t="s">
        <v>109</v>
      </c>
      <c r="I13" s="455"/>
      <c r="J13" s="469">
        <v>-2.5</v>
      </c>
      <c r="K13" s="470">
        <v>-2.875</v>
      </c>
      <c r="L13" s="470">
        <v>-3.5</v>
      </c>
      <c r="M13" s="470">
        <v>-4.375</v>
      </c>
      <c r="N13" s="471" t="s">
        <v>18</v>
      </c>
      <c r="O13" s="472" t="s">
        <v>18</v>
      </c>
      <c r="P13" s="465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102.1883</v>
      </c>
      <c r="E14" s="459"/>
      <c r="F14" s="452"/>
      <c r="G14" s="453"/>
      <c r="H14" s="454" t="s">
        <v>204</v>
      </c>
      <c r="I14" s="455"/>
      <c r="J14" s="473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102.4383</v>
      </c>
      <c r="E15" s="459"/>
      <c r="F15" s="452"/>
      <c r="G15" s="453"/>
      <c r="H15" s="462" t="s">
        <v>205</v>
      </c>
      <c r="I15" s="463"/>
      <c r="J15" s="473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59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102.8133</v>
      </c>
      <c r="E16" s="459"/>
      <c r="F16" s="474"/>
      <c r="G16" s="474"/>
      <c r="H16" s="442"/>
      <c r="I16" s="442"/>
      <c r="J16" s="475" t="s">
        <v>199</v>
      </c>
      <c r="K16" s="476">
        <v>0.55000000000000004</v>
      </c>
      <c r="L16" s="476">
        <v>0.60000000000000009</v>
      </c>
      <c r="M16" s="476">
        <v>0.65000000000000013</v>
      </c>
      <c r="N16" s="476">
        <v>0.70000000000000018</v>
      </c>
      <c r="O16" s="476">
        <v>0.75000000000000022</v>
      </c>
      <c r="P16" s="476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103.0633</v>
      </c>
      <c r="E17" s="459"/>
      <c r="F17" s="437" t="s">
        <v>206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103.3133</v>
      </c>
      <c r="E18" s="459"/>
      <c r="F18" s="452" t="s">
        <v>207</v>
      </c>
      <c r="G18" s="452"/>
      <c r="H18" s="477" t="s">
        <v>208</v>
      </c>
      <c r="I18" s="478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9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103.5633</v>
      </c>
      <c r="E19" s="459"/>
      <c r="F19" s="452"/>
      <c r="G19" s="452"/>
      <c r="H19" s="480" t="s">
        <v>209</v>
      </c>
      <c r="I19" s="481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9" t="s">
        <v>18</v>
      </c>
      <c r="Q19" s="459"/>
      <c r="R19" s="482" t="s">
        <v>210</v>
      </c>
      <c r="S19" s="482"/>
      <c r="T19" s="482"/>
      <c r="U19" s="482"/>
      <c r="V19" s="482"/>
      <c r="W19" s="482"/>
      <c r="X19" s="483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103.8133</v>
      </c>
      <c r="E20" s="459"/>
      <c r="F20" s="452"/>
      <c r="G20" s="452"/>
      <c r="H20" s="484" t="s">
        <v>211</v>
      </c>
      <c r="I20" s="485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2" t="s">
        <v>45</v>
      </c>
      <c r="S20" s="482"/>
      <c r="T20" s="482"/>
      <c r="U20" s="482"/>
      <c r="V20" s="482"/>
      <c r="W20" s="482"/>
      <c r="X20" s="483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104.0633</v>
      </c>
      <c r="E21" s="459"/>
      <c r="F21" s="452"/>
      <c r="G21" s="452"/>
      <c r="H21" s="484" t="s">
        <v>212</v>
      </c>
      <c r="I21" s="485"/>
      <c r="J21" s="486" t="s">
        <v>18</v>
      </c>
      <c r="K21" s="486" t="s">
        <v>18</v>
      </c>
      <c r="L21" s="486" t="s">
        <v>18</v>
      </c>
      <c r="M21" s="486" t="s">
        <v>18</v>
      </c>
      <c r="N21" s="486" t="s">
        <v>18</v>
      </c>
      <c r="O21" s="486" t="s">
        <v>18</v>
      </c>
      <c r="P21" s="486" t="s">
        <v>18</v>
      </c>
      <c r="Q21" s="459"/>
      <c r="R21" s="300" t="s">
        <v>213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104.3133</v>
      </c>
      <c r="E22" s="459"/>
      <c r="F22" s="452"/>
      <c r="G22" s="452"/>
      <c r="H22" s="484" t="s">
        <v>214</v>
      </c>
      <c r="I22" s="485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7" t="s">
        <v>18</v>
      </c>
      <c r="P22" s="488" t="s">
        <v>18</v>
      </c>
      <c r="Q22" s="459"/>
      <c r="R22" s="295" t="s">
        <v>27</v>
      </c>
      <c r="S22" s="295"/>
      <c r="T22" s="295"/>
      <c r="U22" s="489">
        <v>6.25E-2</v>
      </c>
      <c r="V22" s="489"/>
      <c r="W22" s="489"/>
      <c r="X22" s="490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104.5633</v>
      </c>
      <c r="E23" s="459"/>
      <c r="F23" s="452" t="s">
        <v>215</v>
      </c>
      <c r="G23" s="452"/>
      <c r="H23" s="480" t="s">
        <v>216</v>
      </c>
      <c r="I23" s="481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1" t="s">
        <v>18</v>
      </c>
      <c r="Q23" s="459"/>
      <c r="R23" s="295" t="s">
        <v>29</v>
      </c>
      <c r="S23" s="295"/>
      <c r="T23" s="295"/>
      <c r="U23" s="492">
        <v>0</v>
      </c>
      <c r="V23" s="492"/>
      <c r="W23" s="492"/>
      <c r="X23" s="493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104.8133</v>
      </c>
      <c r="E24" s="459"/>
      <c r="F24" s="474" t="s">
        <v>217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59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105.0633</v>
      </c>
      <c r="E25" s="459"/>
      <c r="F25" s="494" t="s">
        <v>218</v>
      </c>
      <c r="G25" s="494"/>
      <c r="H25" s="495" t="s">
        <v>219</v>
      </c>
      <c r="I25" s="496"/>
      <c r="J25" s="497">
        <v>-0.625</v>
      </c>
      <c r="K25" s="497">
        <v>-0.625</v>
      </c>
      <c r="L25" s="497">
        <v>-0.75</v>
      </c>
      <c r="M25" s="497">
        <v>-0.75</v>
      </c>
      <c r="N25" s="497">
        <v>-1</v>
      </c>
      <c r="O25" s="497">
        <v>-1.125</v>
      </c>
      <c r="P25" s="498">
        <v>-1.625</v>
      </c>
      <c r="Q25" s="459"/>
      <c r="R25" s="499" t="s">
        <v>220</v>
      </c>
      <c r="S25" s="499"/>
      <c r="T25" s="500" t="s">
        <v>221</v>
      </c>
      <c r="U25" s="500"/>
      <c r="V25" s="500"/>
      <c r="W25" s="500"/>
      <c r="X25" s="501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105.3133</v>
      </c>
      <c r="E26" s="459"/>
      <c r="F26" s="494" t="s">
        <v>124</v>
      </c>
      <c r="G26" s="494"/>
      <c r="H26" s="502" t="s">
        <v>222</v>
      </c>
      <c r="I26" s="496"/>
      <c r="J26" s="503">
        <v>-1.25</v>
      </c>
      <c r="K26" s="503">
        <v>-1.25</v>
      </c>
      <c r="L26" s="503">
        <v>-1.25</v>
      </c>
      <c r="M26" s="503">
        <v>-1.25</v>
      </c>
      <c r="N26" s="322" t="s">
        <v>18</v>
      </c>
      <c r="O26" s="322" t="s">
        <v>18</v>
      </c>
      <c r="P26" s="322" t="s">
        <v>18</v>
      </c>
      <c r="Q26" s="459"/>
      <c r="R26" s="504" t="s">
        <v>223</v>
      </c>
      <c r="S26" s="504"/>
      <c r="T26" s="505">
        <v>-0.25</v>
      </c>
      <c r="U26" s="505"/>
      <c r="V26" s="505"/>
      <c r="W26" s="505"/>
      <c r="X26" s="506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105.5633</v>
      </c>
      <c r="E27" s="459"/>
      <c r="F27" s="494"/>
      <c r="G27" s="494"/>
      <c r="H27" s="502" t="s">
        <v>127</v>
      </c>
      <c r="I27" s="496"/>
      <c r="J27" s="503">
        <v>-1</v>
      </c>
      <c r="K27" s="503">
        <v>-1</v>
      </c>
      <c r="L27" s="503">
        <v>-1</v>
      </c>
      <c r="M27" s="503">
        <v>-1</v>
      </c>
      <c r="N27" s="503">
        <v>-1</v>
      </c>
      <c r="O27" s="503">
        <v>-1.375</v>
      </c>
      <c r="P27" s="503">
        <v>-1.75</v>
      </c>
      <c r="Q27" s="459"/>
      <c r="R27" s="504" t="s">
        <v>27</v>
      </c>
      <c r="S27" s="504"/>
      <c r="T27" s="507">
        <v>-0.375</v>
      </c>
      <c r="U27" s="507"/>
      <c r="V27" s="507"/>
      <c r="W27" s="507"/>
      <c r="X27" s="508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105.8133</v>
      </c>
      <c r="E28" s="459"/>
      <c r="F28" s="494"/>
      <c r="G28" s="494"/>
      <c r="H28" s="502" t="s">
        <v>128</v>
      </c>
      <c r="I28" s="496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3">
        <v>-0.625</v>
      </c>
      <c r="Q28" s="459"/>
      <c r="R28" s="504" t="s">
        <v>35</v>
      </c>
      <c r="S28" s="504"/>
      <c r="T28" s="509">
        <v>-0.25</v>
      </c>
      <c r="U28" s="509"/>
      <c r="V28" s="509"/>
      <c r="W28" s="509"/>
      <c r="X28" s="510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106.0633</v>
      </c>
      <c r="E29" s="459"/>
      <c r="F29" s="494"/>
      <c r="G29" s="494"/>
      <c r="H29" s="502" t="s">
        <v>130</v>
      </c>
      <c r="I29" s="496"/>
      <c r="J29" s="503">
        <v>0</v>
      </c>
      <c r="K29" s="503">
        <v>0</v>
      </c>
      <c r="L29" s="503">
        <v>0</v>
      </c>
      <c r="M29" s="503">
        <v>0</v>
      </c>
      <c r="N29" s="503">
        <v>0</v>
      </c>
      <c r="O29" s="503">
        <v>0</v>
      </c>
      <c r="P29" s="503">
        <v>-0.375</v>
      </c>
      <c r="Q29" s="459"/>
      <c r="R29" s="504" t="s">
        <v>224</v>
      </c>
      <c r="S29" s="504"/>
      <c r="T29" s="509" t="s">
        <v>31</v>
      </c>
      <c r="U29" s="509"/>
      <c r="V29" s="509"/>
      <c r="W29" s="509"/>
      <c r="X29" s="510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106.3133</v>
      </c>
      <c r="E30" s="459"/>
      <c r="F30" s="494"/>
      <c r="G30" s="494"/>
      <c r="H30" s="502" t="s">
        <v>132</v>
      </c>
      <c r="I30" s="496"/>
      <c r="J30" s="503">
        <v>-0.5</v>
      </c>
      <c r="K30" s="503">
        <v>-0.5</v>
      </c>
      <c r="L30" s="503">
        <v>-0.5</v>
      </c>
      <c r="M30" s="503">
        <v>-0.5</v>
      </c>
      <c r="N30" s="503">
        <v>-0.5</v>
      </c>
      <c r="O30" s="503">
        <v>-0.875</v>
      </c>
      <c r="P30" s="503" t="s">
        <v>18</v>
      </c>
      <c r="Q30" s="459"/>
      <c r="R30" s="511" t="s">
        <v>218</v>
      </c>
      <c r="S30" s="511"/>
      <c r="T30" s="512" t="s">
        <v>225</v>
      </c>
      <c r="U30" s="512" t="s">
        <v>226</v>
      </c>
      <c r="V30" s="512" t="s">
        <v>153</v>
      </c>
      <c r="W30" s="512" t="s">
        <v>227</v>
      </c>
      <c r="X30" s="513" t="s">
        <v>228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106.5633</v>
      </c>
      <c r="E31" s="459"/>
      <c r="F31" s="494"/>
      <c r="G31" s="494"/>
      <c r="H31" s="502" t="s">
        <v>133</v>
      </c>
      <c r="I31" s="496"/>
      <c r="J31" s="503">
        <v>-0.625</v>
      </c>
      <c r="K31" s="503">
        <v>-0.625</v>
      </c>
      <c r="L31" s="503">
        <v>-0.75</v>
      </c>
      <c r="M31" s="503">
        <v>-0.875</v>
      </c>
      <c r="N31" s="503">
        <v>-1</v>
      </c>
      <c r="O31" s="503" t="s">
        <v>18</v>
      </c>
      <c r="P31" s="503" t="s">
        <v>18</v>
      </c>
      <c r="Q31" s="459"/>
      <c r="R31" s="514" t="s">
        <v>229</v>
      </c>
      <c r="S31" s="514"/>
      <c r="T31" s="515"/>
      <c r="U31" s="515">
        <v>360</v>
      </c>
      <c r="V31" s="515">
        <v>360</v>
      </c>
      <c r="W31" s="515"/>
      <c r="X31" s="516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106.8133</v>
      </c>
      <c r="E32" s="459"/>
      <c r="F32" s="494"/>
      <c r="G32" s="494"/>
      <c r="H32" s="502" t="s">
        <v>134</v>
      </c>
      <c r="I32" s="496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3" t="s">
        <v>18</v>
      </c>
      <c r="P32" s="503" t="s">
        <v>18</v>
      </c>
      <c r="Q32" s="459"/>
      <c r="R32" s="514" t="s">
        <v>230</v>
      </c>
      <c r="S32" s="514"/>
      <c r="T32" s="515">
        <v>120</v>
      </c>
      <c r="U32" s="515">
        <v>240</v>
      </c>
      <c r="V32" s="515">
        <v>360</v>
      </c>
      <c r="W32" s="515"/>
      <c r="X32" s="516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107.0633</v>
      </c>
      <c r="E33" s="459"/>
      <c r="F33" s="494"/>
      <c r="G33" s="494"/>
      <c r="H33" s="517" t="s">
        <v>136</v>
      </c>
      <c r="I33" s="518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3" t="s">
        <v>18</v>
      </c>
      <c r="P33" s="479" t="s">
        <v>18</v>
      </c>
      <c r="Q33" s="459"/>
      <c r="R33" s="504" t="s">
        <v>98</v>
      </c>
      <c r="S33" s="504"/>
      <c r="T33" s="519"/>
      <c r="U33" s="520">
        <v>360</v>
      </c>
      <c r="V33" s="520">
        <v>360</v>
      </c>
      <c r="W33" s="521" t="s">
        <v>231</v>
      </c>
      <c r="X33" s="522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107.3133</v>
      </c>
      <c r="E34" s="459"/>
      <c r="F34" s="494" t="s">
        <v>141</v>
      </c>
      <c r="G34" s="494"/>
      <c r="H34" s="523" t="s">
        <v>146</v>
      </c>
      <c r="I34" s="523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59"/>
      <c r="R34" s="504" t="s">
        <v>232</v>
      </c>
      <c r="S34" s="504"/>
      <c r="T34" s="515">
        <v>120</v>
      </c>
      <c r="U34" s="515">
        <v>240</v>
      </c>
      <c r="V34" s="515">
        <v>360</v>
      </c>
      <c r="W34" s="521" t="s">
        <v>231</v>
      </c>
      <c r="X34" s="522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107.5633</v>
      </c>
      <c r="E35" s="459"/>
      <c r="F35" s="494"/>
      <c r="G35" s="494"/>
      <c r="H35" s="523" t="s">
        <v>233</v>
      </c>
      <c r="I35" s="523"/>
      <c r="J35" s="503">
        <v>-0.125</v>
      </c>
      <c r="K35" s="503">
        <v>-0.125</v>
      </c>
      <c r="L35" s="503">
        <v>-0.125</v>
      </c>
      <c r="M35" s="503">
        <v>-0.375</v>
      </c>
      <c r="N35" s="503">
        <v>-0.5</v>
      </c>
      <c r="O35" s="498">
        <v>-0.75</v>
      </c>
      <c r="P35" s="318" t="s">
        <v>18</v>
      </c>
      <c r="Q35" s="459"/>
      <c r="R35" s="504" t="s">
        <v>234</v>
      </c>
      <c r="S35" s="504"/>
      <c r="T35" s="515">
        <v>120</v>
      </c>
      <c r="U35" s="515">
        <v>360</v>
      </c>
      <c r="V35" s="515">
        <v>480</v>
      </c>
      <c r="W35" s="519"/>
      <c r="X35" s="522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107.8133</v>
      </c>
      <c r="E36" s="459"/>
      <c r="F36" s="494"/>
      <c r="G36" s="494"/>
      <c r="H36" s="523" t="s">
        <v>235</v>
      </c>
      <c r="I36" s="523"/>
      <c r="J36" s="503">
        <v>-1.625</v>
      </c>
      <c r="K36" s="503">
        <v>-1.625</v>
      </c>
      <c r="L36" s="503">
        <v>-1.625</v>
      </c>
      <c r="M36" s="503">
        <v>-1.625</v>
      </c>
      <c r="N36" s="503">
        <v>-1.625</v>
      </c>
      <c r="O36" s="503">
        <v>-1.625</v>
      </c>
      <c r="P36" s="273">
        <v>-1.625</v>
      </c>
      <c r="Q36" s="459"/>
      <c r="R36" s="524" t="s">
        <v>236</v>
      </c>
      <c r="S36" s="525"/>
      <c r="T36" s="525"/>
      <c r="U36" s="525"/>
      <c r="V36" s="525"/>
      <c r="W36" s="525"/>
      <c r="X36" s="526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108.0633</v>
      </c>
      <c r="E37" s="459"/>
      <c r="F37" s="494"/>
      <c r="G37" s="494"/>
      <c r="H37" s="523" t="s">
        <v>237</v>
      </c>
      <c r="I37" s="523"/>
      <c r="J37" s="527">
        <v>-0.75</v>
      </c>
      <c r="K37" s="527">
        <v>-0.75</v>
      </c>
      <c r="L37" s="527">
        <v>-0.75</v>
      </c>
      <c r="M37" s="527">
        <v>-0.75</v>
      </c>
      <c r="N37" s="527">
        <v>-0.75</v>
      </c>
      <c r="O37" s="318">
        <v>-1</v>
      </c>
      <c r="P37" s="471" t="s">
        <v>18</v>
      </c>
      <c r="Q37" s="459"/>
      <c r="R37" s="528" t="s">
        <v>238</v>
      </c>
      <c r="S37" s="529"/>
      <c r="T37" s="529"/>
      <c r="U37" s="529"/>
      <c r="V37" s="529"/>
      <c r="W37" s="529"/>
      <c r="X37" s="530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108.3133</v>
      </c>
      <c r="E38" s="459"/>
      <c r="F38" s="494"/>
      <c r="G38" s="494"/>
      <c r="H38" s="531" t="s">
        <v>239</v>
      </c>
      <c r="I38" s="531"/>
      <c r="J38" s="503">
        <v>0.125</v>
      </c>
      <c r="K38" s="503">
        <v>0.125</v>
      </c>
      <c r="L38" s="503">
        <v>0.125</v>
      </c>
      <c r="M38" s="503">
        <v>0.125</v>
      </c>
      <c r="N38" s="503">
        <v>0.125</v>
      </c>
      <c r="O38" s="503">
        <v>0.125</v>
      </c>
      <c r="P38" s="503">
        <v>0.125</v>
      </c>
      <c r="Q38" s="459"/>
      <c r="R38" s="532" t="s">
        <v>240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108.5633</v>
      </c>
      <c r="E39" s="459"/>
      <c r="F39" s="494"/>
      <c r="G39" s="494"/>
      <c r="H39" s="523" t="s">
        <v>160</v>
      </c>
      <c r="I39" s="523"/>
      <c r="J39" s="497">
        <v>-0.125</v>
      </c>
      <c r="K39" s="497">
        <v>-0.125</v>
      </c>
      <c r="L39" s="497">
        <v>-0.25</v>
      </c>
      <c r="M39" s="497">
        <v>-0.25</v>
      </c>
      <c r="N39" s="497">
        <v>-0.375</v>
      </c>
      <c r="O39" s="497">
        <v>-0.5</v>
      </c>
      <c r="P39" s="527">
        <v>-0.75</v>
      </c>
      <c r="Q39" s="459"/>
      <c r="R39" s="532" t="s">
        <v>241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108.8133</v>
      </c>
      <c r="E40" s="459"/>
      <c r="F40" s="494"/>
      <c r="G40" s="494"/>
      <c r="H40" s="531" t="s">
        <v>242</v>
      </c>
      <c r="I40" s="531"/>
      <c r="J40" s="527">
        <v>-3</v>
      </c>
      <c r="K40" s="527">
        <v>-3</v>
      </c>
      <c r="L40" s="527">
        <v>-3</v>
      </c>
      <c r="M40" s="527">
        <v>-3.25</v>
      </c>
      <c r="N40" s="527">
        <v>-3.25</v>
      </c>
      <c r="O40" s="537" t="s">
        <v>18</v>
      </c>
      <c r="P40" s="538" t="s">
        <v>18</v>
      </c>
      <c r="Q40" s="459"/>
      <c r="R40" s="532" t="s">
        <v>243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109.0633</v>
      </c>
      <c r="E41" s="459"/>
      <c r="F41" s="494"/>
      <c r="G41" s="494"/>
      <c r="H41" s="523" t="s">
        <v>244</v>
      </c>
      <c r="I41" s="523"/>
      <c r="J41" s="497">
        <v>-0.375</v>
      </c>
      <c r="K41" s="497">
        <v>-0.375</v>
      </c>
      <c r="L41" s="497">
        <v>-0.5</v>
      </c>
      <c r="M41" s="497">
        <v>-0.5</v>
      </c>
      <c r="N41" s="497">
        <v>-0.625</v>
      </c>
      <c r="O41" s="497">
        <v>-0.75</v>
      </c>
      <c r="P41" s="527">
        <v>-0.875</v>
      </c>
      <c r="Q41" s="459"/>
      <c r="R41" s="539" t="s">
        <v>245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109.3133</v>
      </c>
      <c r="E42" s="459"/>
      <c r="F42" s="494"/>
      <c r="G42" s="494"/>
      <c r="H42" s="523" t="s">
        <v>246</v>
      </c>
      <c r="I42" s="523"/>
      <c r="J42" s="527">
        <v>-0.25</v>
      </c>
      <c r="K42" s="527">
        <v>-0.25</v>
      </c>
      <c r="L42" s="527">
        <v>-0.25</v>
      </c>
      <c r="M42" s="503">
        <v>-0.375</v>
      </c>
      <c r="N42" s="503">
        <v>-0.375</v>
      </c>
      <c r="O42" s="527">
        <v>-0.5</v>
      </c>
      <c r="P42" s="527">
        <v>-0.5</v>
      </c>
      <c r="Q42" s="459"/>
      <c r="R42" s="543" t="s">
        <v>247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109.5633</v>
      </c>
      <c r="E43" s="459"/>
      <c r="F43" s="494"/>
      <c r="G43" s="494"/>
      <c r="H43" s="523" t="s">
        <v>173</v>
      </c>
      <c r="I43" s="523"/>
      <c r="J43" s="527">
        <v>-0.25</v>
      </c>
      <c r="K43" s="527">
        <v>-0.25</v>
      </c>
      <c r="L43" s="527">
        <v>-0.25</v>
      </c>
      <c r="M43" s="527">
        <v>-0.25</v>
      </c>
      <c r="N43" s="527">
        <v>-0.25</v>
      </c>
      <c r="O43" s="527">
        <v>-0.25</v>
      </c>
      <c r="P43" s="527">
        <v>-0.25</v>
      </c>
      <c r="Q43" s="459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248</v>
      </c>
      <c r="C44" s="550">
        <v>98</v>
      </c>
      <c r="D44" s="550"/>
      <c r="E44" s="551" t="s">
        <v>249</v>
      </c>
      <c r="F44" s="494"/>
      <c r="G44" s="494"/>
      <c r="H44" s="523" t="s">
        <v>60</v>
      </c>
      <c r="I44" s="523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59"/>
      <c r="R44" s="552" t="s">
        <v>250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251</v>
      </c>
      <c r="C45" s="556" t="s">
        <v>154</v>
      </c>
      <c r="D45" s="556" t="s">
        <v>252</v>
      </c>
      <c r="E45" s="557"/>
      <c r="F45" s="494"/>
      <c r="G45" s="494"/>
      <c r="H45" s="523" t="s">
        <v>63</v>
      </c>
      <c r="I45" s="523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59"/>
      <c r="R45" s="558" t="s">
        <v>253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254</v>
      </c>
      <c r="C46" s="562">
        <v>-3</v>
      </c>
      <c r="D46" s="563">
        <v>101.5</v>
      </c>
      <c r="E46" s="563">
        <v>101.5</v>
      </c>
      <c r="F46" s="494"/>
      <c r="G46" s="494"/>
      <c r="H46" s="523" t="s">
        <v>255</v>
      </c>
      <c r="I46" s="523"/>
      <c r="J46" s="527">
        <v>-3.625</v>
      </c>
      <c r="K46" s="527">
        <v>-3.625</v>
      </c>
      <c r="L46" s="527">
        <v>-3.75</v>
      </c>
      <c r="M46" s="527">
        <v>-4</v>
      </c>
      <c r="N46" s="527">
        <v>-4.5</v>
      </c>
      <c r="O46" s="503">
        <v>-4.75</v>
      </c>
      <c r="P46" s="564" t="s">
        <v>18</v>
      </c>
      <c r="Q46" s="459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256</v>
      </c>
      <c r="C47" s="562">
        <v>-1.75</v>
      </c>
      <c r="D47" s="563">
        <v>101.5</v>
      </c>
      <c r="E47" s="563">
        <v>101.5</v>
      </c>
      <c r="F47" s="494"/>
      <c r="G47" s="494"/>
      <c r="H47" s="523" t="s">
        <v>257</v>
      </c>
      <c r="I47" s="523"/>
      <c r="J47" s="527">
        <v>-4</v>
      </c>
      <c r="K47" s="527">
        <v>-4</v>
      </c>
      <c r="L47" s="527">
        <v>-4.125</v>
      </c>
      <c r="M47" s="527">
        <v>-4.375</v>
      </c>
      <c r="N47" s="527">
        <v>-4.5</v>
      </c>
      <c r="O47" s="503">
        <v>-4.75</v>
      </c>
      <c r="P47" s="564" t="s">
        <v>18</v>
      </c>
      <c r="Q47" s="459"/>
      <c r="R47" s="568" t="s">
        <v>258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4"/>
      <c r="G48" s="494"/>
      <c r="H48" s="523" t="s">
        <v>259</v>
      </c>
      <c r="I48" s="523"/>
      <c r="J48" s="503">
        <v>-0.5</v>
      </c>
      <c r="K48" s="503">
        <v>-0.5</v>
      </c>
      <c r="L48" s="503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59"/>
      <c r="R48" s="573" t="s">
        <v>260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4"/>
      <c r="G49" s="494"/>
      <c r="H49" s="523" t="s">
        <v>261</v>
      </c>
      <c r="I49" s="523"/>
      <c r="J49" s="527">
        <v>-1.125</v>
      </c>
      <c r="K49" s="527">
        <v>-1.125</v>
      </c>
      <c r="L49" s="527">
        <v>-1.125</v>
      </c>
      <c r="M49" s="527">
        <v>-1.125</v>
      </c>
      <c r="N49" s="527">
        <v>-1.125</v>
      </c>
      <c r="O49" s="527">
        <v>-1.125</v>
      </c>
      <c r="P49" s="538" t="s">
        <v>18</v>
      </c>
      <c r="Q49" s="459"/>
      <c r="R49" s="577" t="s">
        <v>262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4"/>
      <c r="G50" s="494"/>
      <c r="H50" s="523" t="s">
        <v>163</v>
      </c>
      <c r="I50" s="523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8" t="s">
        <v>18</v>
      </c>
      <c r="Q50" s="459"/>
      <c r="R50" s="577" t="s">
        <v>263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4"/>
      <c r="G51" s="494"/>
      <c r="H51" s="523" t="s">
        <v>264</v>
      </c>
      <c r="I51" s="523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8" t="s">
        <v>18</v>
      </c>
      <c r="Q51" s="459"/>
      <c r="R51" s="581" t="s">
        <v>265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4"/>
      <c r="G52" s="494"/>
      <c r="H52" s="523" t="s">
        <v>78</v>
      </c>
      <c r="I52" s="523"/>
      <c r="J52" s="527">
        <v>-0.25</v>
      </c>
      <c r="K52" s="527">
        <v>-0.25</v>
      </c>
      <c r="L52" s="527">
        <v>-0.25</v>
      </c>
      <c r="M52" s="527">
        <v>-0.25</v>
      </c>
      <c r="N52" s="527">
        <v>-0.25</v>
      </c>
      <c r="O52" s="527">
        <v>-0.25</v>
      </c>
      <c r="P52" s="527">
        <v>-0.25</v>
      </c>
      <c r="Q52" s="459"/>
      <c r="R52" s="581" t="s">
        <v>266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267</v>
      </c>
      <c r="C53" s="586"/>
      <c r="D53" s="587">
        <v>103.5</v>
      </c>
      <c r="E53" s="588">
        <v>103</v>
      </c>
      <c r="F53" s="589" t="s">
        <v>268</v>
      </c>
      <c r="G53" s="589"/>
      <c r="H53" s="589"/>
      <c r="I53" s="589"/>
      <c r="J53" s="459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269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270</v>
      </c>
      <c r="C54" s="596" t="s">
        <v>271</v>
      </c>
      <c r="D54" s="596" t="s">
        <v>272</v>
      </c>
      <c r="E54" s="597"/>
      <c r="F54" s="598" t="s">
        <v>273</v>
      </c>
      <c r="G54" s="598"/>
      <c r="H54" s="598"/>
      <c r="I54" s="598"/>
      <c r="J54" s="459"/>
      <c r="K54" s="285" t="s">
        <v>179</v>
      </c>
      <c r="L54" s="599" t="s">
        <v>274</v>
      </c>
      <c r="M54" s="599"/>
      <c r="N54" s="600" t="s">
        <v>181</v>
      </c>
      <c r="O54" s="600"/>
      <c r="P54" s="375">
        <f>'Flex SP DSCR_MU Pricer'!$B$3</f>
        <v>5.32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275</v>
      </c>
      <c r="G55" s="607"/>
      <c r="H55" s="607"/>
      <c r="I55" s="607"/>
      <c r="J55" s="592"/>
      <c r="K55" s="608" t="s">
        <v>184</v>
      </c>
      <c r="L55" s="404"/>
      <c r="M55" s="404"/>
      <c r="N55" s="404"/>
      <c r="O55" s="404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22839-6A77-4DA2-8A0D-E7B1CAD0591B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276</v>
      </c>
      <c r="C6" s="220">
        <v>98.438299999999998</v>
      </c>
      <c r="E6" s="221"/>
      <c r="F6" s="614"/>
      <c r="H6" s="222" t="str">
        <f>IFERROR(E6+B6,"NA")</f>
        <v>NA</v>
      </c>
      <c r="I6" s="223">
        <f t="shared" ref="I6:I42" si="0">F6+C6</f>
        <v>98.438299999999998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276</v>
      </c>
      <c r="C7" s="220">
        <v>99.063299999999998</v>
      </c>
      <c r="E7" s="221"/>
      <c r="F7" s="614"/>
      <c r="H7" s="222" t="str">
        <f t="shared" ref="H7:H42" si="1">IFERROR(E7+B7,"NA")</f>
        <v>NA</v>
      </c>
      <c r="I7" s="223">
        <f t="shared" si="0"/>
        <v>99.063299999999998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276</v>
      </c>
      <c r="C8" s="220">
        <v>99.688299999999998</v>
      </c>
      <c r="E8" s="221"/>
      <c r="F8" s="614"/>
      <c r="H8" s="222" t="str">
        <f t="shared" si="1"/>
        <v>NA</v>
      </c>
      <c r="I8" s="223">
        <f t="shared" si="0"/>
        <v>99.688299999999998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276</v>
      </c>
      <c r="C9" s="220">
        <v>100.3133</v>
      </c>
      <c r="E9" s="221"/>
      <c r="F9" s="614"/>
      <c r="H9" s="222" t="str">
        <f t="shared" si="1"/>
        <v>NA</v>
      </c>
      <c r="I9" s="223">
        <f t="shared" si="0"/>
        <v>100.3133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276</v>
      </c>
      <c r="C10" s="220">
        <v>100.9383</v>
      </c>
      <c r="E10" s="221"/>
      <c r="F10" s="614"/>
      <c r="H10" s="222" t="str">
        <f t="shared" si="1"/>
        <v>NA</v>
      </c>
      <c r="I10" s="223">
        <f t="shared" si="0"/>
        <v>100.9383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276</v>
      </c>
      <c r="C11" s="220">
        <v>101.4383</v>
      </c>
      <c r="E11" s="221"/>
      <c r="F11" s="614"/>
      <c r="H11" s="222" t="str">
        <f t="shared" si="1"/>
        <v>NA</v>
      </c>
      <c r="I11" s="223">
        <f t="shared" si="0"/>
        <v>101.4383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276</v>
      </c>
      <c r="C12" s="220">
        <v>101.8133</v>
      </c>
      <c r="E12" s="221"/>
      <c r="F12" s="614"/>
      <c r="H12" s="222" t="str">
        <f t="shared" si="1"/>
        <v>NA</v>
      </c>
      <c r="I12" s="223">
        <f t="shared" si="0"/>
        <v>101.8133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276</v>
      </c>
      <c r="C13" s="220">
        <v>102.1883</v>
      </c>
      <c r="E13" s="221"/>
      <c r="F13" s="614"/>
      <c r="H13" s="222" t="str">
        <f t="shared" si="1"/>
        <v>NA</v>
      </c>
      <c r="I13" s="223">
        <f t="shared" si="0"/>
        <v>102.1883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276</v>
      </c>
      <c r="C14" s="220">
        <v>102.4383</v>
      </c>
      <c r="E14" s="221"/>
      <c r="F14" s="614"/>
      <c r="H14" s="222" t="str">
        <f t="shared" si="1"/>
        <v>NA</v>
      </c>
      <c r="I14" s="223">
        <f t="shared" si="0"/>
        <v>102.4383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276</v>
      </c>
      <c r="C15" s="220">
        <v>102.8133</v>
      </c>
      <c r="E15" s="221"/>
      <c r="F15" s="614"/>
      <c r="H15" s="222" t="str">
        <f t="shared" si="1"/>
        <v>NA</v>
      </c>
      <c r="I15" s="223">
        <f t="shared" si="0"/>
        <v>102.8133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276</v>
      </c>
      <c r="C16" s="220">
        <v>103.0633</v>
      </c>
      <c r="E16" s="221"/>
      <c r="F16" s="614"/>
      <c r="H16" s="222" t="str">
        <f t="shared" si="1"/>
        <v>NA</v>
      </c>
      <c r="I16" s="223">
        <f t="shared" si="0"/>
        <v>103.0633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276</v>
      </c>
      <c r="C17" s="220">
        <v>103.3133</v>
      </c>
      <c r="E17" s="221"/>
      <c r="F17" s="614"/>
      <c r="H17" s="222" t="str">
        <f t="shared" si="1"/>
        <v>NA</v>
      </c>
      <c r="I17" s="223">
        <f t="shared" si="0"/>
        <v>103.3133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276</v>
      </c>
      <c r="C18" s="220">
        <v>103.5633</v>
      </c>
      <c r="E18" s="221"/>
      <c r="F18" s="614"/>
      <c r="H18" s="222" t="str">
        <f t="shared" si="1"/>
        <v>NA</v>
      </c>
      <c r="I18" s="223">
        <f t="shared" si="0"/>
        <v>103.5633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276</v>
      </c>
      <c r="C19" s="220">
        <v>103.8133</v>
      </c>
      <c r="E19" s="221"/>
      <c r="F19" s="614"/>
      <c r="H19" s="222" t="str">
        <f t="shared" si="1"/>
        <v>NA</v>
      </c>
      <c r="I19" s="223">
        <f t="shared" si="0"/>
        <v>103.8133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276</v>
      </c>
      <c r="C20" s="220">
        <v>104.0633</v>
      </c>
      <c r="E20" s="221"/>
      <c r="F20" s="614"/>
      <c r="H20" s="222" t="str">
        <f t="shared" si="1"/>
        <v>NA</v>
      </c>
      <c r="I20" s="223">
        <f t="shared" si="0"/>
        <v>104.0633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276</v>
      </c>
      <c r="C21" s="220">
        <v>104.3133</v>
      </c>
      <c r="E21" s="221"/>
      <c r="F21" s="614"/>
      <c r="H21" s="222" t="str">
        <f t="shared" si="1"/>
        <v>NA</v>
      </c>
      <c r="I21" s="223">
        <f t="shared" si="0"/>
        <v>104.3133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276</v>
      </c>
      <c r="C22" s="220">
        <v>104.5633</v>
      </c>
      <c r="E22" s="221"/>
      <c r="F22" s="614"/>
      <c r="H22" s="222" t="str">
        <f t="shared" si="1"/>
        <v>NA</v>
      </c>
      <c r="I22" s="223">
        <f t="shared" si="0"/>
        <v>104.5633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276</v>
      </c>
      <c r="C23" s="220">
        <v>104.8133</v>
      </c>
      <c r="E23" s="221"/>
      <c r="F23" s="614"/>
      <c r="H23" s="222" t="str">
        <f t="shared" si="1"/>
        <v>NA</v>
      </c>
      <c r="I23" s="223">
        <f t="shared" si="0"/>
        <v>104.8133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276</v>
      </c>
      <c r="C24" s="220">
        <v>105.0633</v>
      </c>
      <c r="E24" s="221"/>
      <c r="F24" s="614"/>
      <c r="H24" s="222" t="str">
        <f t="shared" si="1"/>
        <v>NA</v>
      </c>
      <c r="I24" s="223">
        <f t="shared" si="0"/>
        <v>105.0633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276</v>
      </c>
      <c r="C25" s="220">
        <v>105.3133</v>
      </c>
      <c r="E25" s="221"/>
      <c r="F25" s="614"/>
      <c r="H25" s="222" t="str">
        <f t="shared" si="1"/>
        <v>NA</v>
      </c>
      <c r="I25" s="223">
        <f t="shared" si="0"/>
        <v>105.3133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276</v>
      </c>
      <c r="C26" s="220">
        <v>105.5633</v>
      </c>
      <c r="E26" s="221"/>
      <c r="F26" s="614"/>
      <c r="H26" s="222" t="str">
        <f t="shared" si="1"/>
        <v>NA</v>
      </c>
      <c r="I26" s="223">
        <f t="shared" si="0"/>
        <v>105.5633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276</v>
      </c>
      <c r="C27" s="220">
        <v>105.8133</v>
      </c>
      <c r="E27" s="221"/>
      <c r="F27" s="614"/>
      <c r="H27" s="222" t="str">
        <f t="shared" si="1"/>
        <v>NA</v>
      </c>
      <c r="I27" s="223">
        <f t="shared" si="0"/>
        <v>105.8133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276</v>
      </c>
      <c r="C28" s="220">
        <v>106.0633</v>
      </c>
      <c r="E28" s="221"/>
      <c r="F28" s="614"/>
      <c r="H28" s="222" t="str">
        <f t="shared" si="1"/>
        <v>NA</v>
      </c>
      <c r="I28" s="223">
        <f t="shared" si="0"/>
        <v>106.0633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276</v>
      </c>
      <c r="C29" s="220">
        <v>106.3133</v>
      </c>
      <c r="E29" s="221"/>
      <c r="F29" s="614"/>
      <c r="H29" s="222" t="str">
        <f t="shared" si="1"/>
        <v>NA</v>
      </c>
      <c r="I29" s="223">
        <f t="shared" si="0"/>
        <v>106.3133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276</v>
      </c>
      <c r="C30" s="220">
        <v>106.5633</v>
      </c>
      <c r="E30" s="221"/>
      <c r="F30" s="614"/>
      <c r="H30" s="222" t="str">
        <f t="shared" si="1"/>
        <v>NA</v>
      </c>
      <c r="I30" s="223">
        <f t="shared" si="0"/>
        <v>106.5633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276</v>
      </c>
      <c r="C31" s="220">
        <v>106.8133</v>
      </c>
      <c r="E31" s="221"/>
      <c r="F31" s="614"/>
      <c r="H31" s="222" t="str">
        <f t="shared" si="1"/>
        <v>NA</v>
      </c>
      <c r="I31" s="223">
        <f t="shared" si="0"/>
        <v>106.8133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276</v>
      </c>
      <c r="C32" s="220">
        <v>107.0633</v>
      </c>
      <c r="E32" s="221"/>
      <c r="F32" s="614"/>
      <c r="H32" s="222" t="str">
        <f t="shared" si="1"/>
        <v>NA</v>
      </c>
      <c r="I32" s="223">
        <f t="shared" si="0"/>
        <v>107.0633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276</v>
      </c>
      <c r="C33" s="220">
        <v>107.3133</v>
      </c>
      <c r="E33" s="221"/>
      <c r="F33" s="614"/>
      <c r="H33" s="222" t="str">
        <f t="shared" si="1"/>
        <v>NA</v>
      </c>
      <c r="I33" s="223">
        <f t="shared" si="0"/>
        <v>107.3133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276</v>
      </c>
      <c r="C34" s="220">
        <v>107.5633</v>
      </c>
      <c r="E34" s="221"/>
      <c r="F34" s="614"/>
      <c r="H34" s="222" t="str">
        <f t="shared" si="1"/>
        <v>NA</v>
      </c>
      <c r="I34" s="223">
        <f t="shared" si="0"/>
        <v>107.5633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276</v>
      </c>
      <c r="C35" s="220">
        <v>107.8133</v>
      </c>
      <c r="E35" s="221"/>
      <c r="F35" s="614"/>
      <c r="H35" s="222" t="str">
        <f t="shared" si="1"/>
        <v>NA</v>
      </c>
      <c r="I35" s="223">
        <f t="shared" si="0"/>
        <v>107.8133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276</v>
      </c>
      <c r="C36" s="220">
        <v>108.0633</v>
      </c>
      <c r="E36" s="221"/>
      <c r="F36" s="614"/>
      <c r="H36" s="222" t="str">
        <f t="shared" si="1"/>
        <v>NA</v>
      </c>
      <c r="I36" s="223">
        <f t="shared" si="0"/>
        <v>108.0633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276</v>
      </c>
      <c r="C37" s="220">
        <v>108.3133</v>
      </c>
      <c r="E37" s="221"/>
      <c r="F37" s="614"/>
      <c r="H37" s="222" t="str">
        <f t="shared" si="1"/>
        <v>NA</v>
      </c>
      <c r="I37" s="223">
        <f t="shared" si="0"/>
        <v>108.3133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276</v>
      </c>
      <c r="C38" s="220">
        <v>108.5633</v>
      </c>
      <c r="E38" s="221"/>
      <c r="F38" s="614"/>
      <c r="H38" s="222" t="str">
        <f t="shared" si="1"/>
        <v>NA</v>
      </c>
      <c r="I38" s="223">
        <f t="shared" si="0"/>
        <v>108.5633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276</v>
      </c>
      <c r="C39" s="220">
        <v>108.8133</v>
      </c>
      <c r="E39" s="221"/>
      <c r="F39" s="614"/>
      <c r="H39" s="222" t="str">
        <f t="shared" si="1"/>
        <v>NA</v>
      </c>
      <c r="I39" s="223">
        <f t="shared" si="0"/>
        <v>108.8133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276</v>
      </c>
      <c r="C40" s="220">
        <v>109.0633</v>
      </c>
      <c r="E40" s="221"/>
      <c r="F40" s="614"/>
      <c r="H40" s="222" t="str">
        <f t="shared" si="1"/>
        <v>NA</v>
      </c>
      <c r="I40" s="223">
        <f t="shared" si="0"/>
        <v>109.0633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276</v>
      </c>
      <c r="C41" s="220">
        <v>109.3133</v>
      </c>
      <c r="E41" s="221"/>
      <c r="F41" s="614"/>
      <c r="H41" s="222" t="str">
        <f t="shared" si="1"/>
        <v>NA</v>
      </c>
      <c r="I41" s="223">
        <f t="shared" si="0"/>
        <v>109.3133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276</v>
      </c>
      <c r="C42" s="220">
        <v>109.5633</v>
      </c>
      <c r="E42" s="221"/>
      <c r="F42" s="614"/>
      <c r="H42" s="222" t="str">
        <f t="shared" si="1"/>
        <v>NA</v>
      </c>
      <c r="I42" s="223">
        <f t="shared" si="0"/>
        <v>109.5633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5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15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C5702-D88D-4391-8A63-98150DE73888}">
  <sheetPr published="0" codeName="Sheet7">
    <tabColor rgb="FF00B050"/>
    <pageSetUpPr fitToPage="1"/>
  </sheetPr>
  <dimension ref="B1:R53"/>
  <sheetViews>
    <sheetView workbookViewId="0">
      <selection activeCell="J19" sqref="J19:P22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7"/>
      <c r="E2" s="6" t="s">
        <v>277</v>
      </c>
      <c r="F2" s="6"/>
      <c r="G2" s="6"/>
      <c r="H2" s="6"/>
      <c r="I2" s="6"/>
      <c r="J2" s="6"/>
      <c r="K2" s="6"/>
      <c r="L2" s="6"/>
      <c r="M2" s="618"/>
      <c r="N2" s="619" t="s">
        <v>278</v>
      </c>
      <c r="O2" s="619"/>
      <c r="P2" s="619"/>
      <c r="Q2" s="619"/>
      <c r="R2" s="620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1"/>
      <c r="N3" s="281" t="s">
        <v>279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2" t="str">
        <f>TEXT(Control!$B$1,"MM/DD/YYYY")&amp;" "&amp;Control!B2</f>
        <v>03/11/2024 A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280</v>
      </c>
      <c r="O4" s="624"/>
      <c r="P4" s="624"/>
      <c r="Q4" s="624" t="s">
        <v>281</v>
      </c>
      <c r="R4" s="625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282</v>
      </c>
      <c r="E6" s="629" t="s">
        <v>100</v>
      </c>
      <c r="F6" s="629" t="s">
        <v>283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3">
        <f>'Flex SP 2nd Liens Pricer'!H6</f>
        <v>97.125</v>
      </c>
      <c r="D7" s="632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3" t="s">
        <v>284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3">
        <f>'Flex SP 2nd Liens Pricer'!H7</f>
        <v>97.5</v>
      </c>
      <c r="D8" s="632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3">
        <f>'Flex SP 2nd Liens Pricer'!H8</f>
        <v>97.875</v>
      </c>
      <c r="D9" s="632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3">
        <f>'Flex SP 2nd Liens Pricer'!H9</f>
        <v>98.25</v>
      </c>
      <c r="D10" s="632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3">
        <f>'Flex SP 2nd Liens Pricer'!H10</f>
        <v>98.625</v>
      </c>
      <c r="D11" s="632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7"/>
      <c r="N11" s="638" t="s">
        <v>31</v>
      </c>
      <c r="O11" s="638"/>
      <c r="P11" s="638"/>
      <c r="Q11" s="638" t="s">
        <v>276</v>
      </c>
      <c r="R11" s="641"/>
    </row>
    <row r="12" spans="2:18" ht="15" customHeight="1" x14ac:dyDescent="0.3">
      <c r="B12" s="631">
        <f>'Flex SP 2nd Liens Pricer'!A11</f>
        <v>9.375</v>
      </c>
      <c r="C12" s="273">
        <f>'Flex SP 2nd Liens Pricer'!H11</f>
        <v>98.875</v>
      </c>
      <c r="D12" s="632"/>
      <c r="E12" s="350" t="s">
        <v>113</v>
      </c>
      <c r="F12" s="350"/>
      <c r="G12" s="350"/>
      <c r="H12" s="350"/>
      <c r="I12" s="350"/>
      <c r="J12" s="350"/>
      <c r="K12" s="350"/>
      <c r="L12" s="350"/>
      <c r="N12" s="295" t="s">
        <v>285</v>
      </c>
      <c r="O12" s="295"/>
      <c r="P12" s="295"/>
      <c r="Q12" s="295"/>
      <c r="R12" s="296"/>
    </row>
    <row r="13" spans="2:18" ht="15" customHeight="1" x14ac:dyDescent="0.3">
      <c r="B13" s="631">
        <f>'Flex SP 2nd Liens Pricer'!A12</f>
        <v>9.5</v>
      </c>
      <c r="C13" s="273">
        <f>'Flex SP 2nd Liens Pricer'!H12</f>
        <v>99.125</v>
      </c>
      <c r="D13" s="632"/>
      <c r="E13" s="629"/>
      <c r="F13" s="629" t="s">
        <v>283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5" t="s">
        <v>286</v>
      </c>
      <c r="O13" s="295"/>
      <c r="P13" s="295"/>
      <c r="Q13" s="295"/>
      <c r="R13" s="296"/>
    </row>
    <row r="14" spans="2:18" ht="15" customHeight="1" x14ac:dyDescent="0.3">
      <c r="B14" s="631">
        <f>'Flex SP 2nd Liens Pricer'!A13</f>
        <v>9.625</v>
      </c>
      <c r="C14" s="273">
        <f>'Flex SP 2nd Liens Pricer'!H13</f>
        <v>99.375</v>
      </c>
      <c r="D14" s="632"/>
      <c r="E14" s="284" t="s">
        <v>287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31">
        <f>'Flex SP 2nd Liens Pricer'!A14</f>
        <v>9.75</v>
      </c>
      <c r="C15" s="273">
        <f>'Flex SP 2nd Liens Pricer'!H14</f>
        <v>99.625</v>
      </c>
      <c r="D15" s="632"/>
      <c r="E15" s="284" t="s">
        <v>288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5" t="s">
        <v>223</v>
      </c>
      <c r="O15" s="295"/>
      <c r="P15" s="295"/>
      <c r="Q15" s="302">
        <v>-0.25</v>
      </c>
      <c r="R15" s="303"/>
    </row>
    <row r="16" spans="2:18" ht="15" customHeight="1" x14ac:dyDescent="0.3">
      <c r="B16" s="631">
        <f>'Flex SP 2nd Liens Pricer'!A15</f>
        <v>9.875</v>
      </c>
      <c r="C16" s="273">
        <f>'Flex SP 2nd Liens Pricer'!H15</f>
        <v>99.875</v>
      </c>
      <c r="D16" s="632"/>
      <c r="E16" s="284" t="s">
        <v>289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31">
        <f>'Flex SP 2nd Liens Pricer'!A16</f>
        <v>10</v>
      </c>
      <c r="C17" s="273">
        <f>'Flex SP 2nd Liens Pricer'!H16</f>
        <v>100.125</v>
      </c>
      <c r="D17" s="632"/>
      <c r="E17" s="284" t="s">
        <v>290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31">
        <f>'Flex SP 2nd Liens Pricer'!A17</f>
        <v>10.125</v>
      </c>
      <c r="C18" s="273">
        <f>'Flex SP 2nd Liens Pricer'!H17</f>
        <v>100.375</v>
      </c>
      <c r="D18" s="632"/>
      <c r="E18" s="284" t="s">
        <v>291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80" t="s">
        <v>114</v>
      </c>
      <c r="O18" s="380"/>
      <c r="P18" s="380"/>
      <c r="Q18" s="380"/>
      <c r="R18" s="642"/>
    </row>
    <row r="19" spans="2:18" ht="15" customHeight="1" x14ac:dyDescent="0.3">
      <c r="B19" s="631">
        <f>'Flex SP 2nd Liens Pricer'!A18</f>
        <v>10.25</v>
      </c>
      <c r="C19" s="273">
        <f>'Flex SP 2nd Liens Pricer'!H18</f>
        <v>100.625</v>
      </c>
      <c r="D19" s="632"/>
      <c r="E19" s="284" t="s">
        <v>292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293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3">
        <f>'Flex SP 2nd Liens Pricer'!H19</f>
        <v>100.875</v>
      </c>
      <c r="D20" s="632"/>
      <c r="E20" s="284" t="s">
        <v>294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3">
        <f>'Flex SP 2nd Liens Pricer'!H20</f>
        <v>101.125</v>
      </c>
      <c r="D21" s="632"/>
      <c r="E21" s="284" t="s">
        <v>295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3">
        <f>'Flex SP 2nd Liens Pricer'!H21</f>
        <v>101.375</v>
      </c>
      <c r="D22" s="632"/>
      <c r="E22" s="284" t="s">
        <v>296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3">
        <f>'Flex SP 2nd Liens Pricer'!H22</f>
        <v>101.625</v>
      </c>
      <c r="D23" s="632"/>
      <c r="E23" s="284" t="s">
        <v>297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3">
        <f>'Flex SP 2nd Liens Pricer'!H23</f>
        <v>101.875</v>
      </c>
      <c r="D24" s="632"/>
      <c r="E24" s="284" t="s">
        <v>298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299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3">
        <f>'Flex SP 2nd Liens Pricer'!H24</f>
        <v>102.125</v>
      </c>
      <c r="D25" s="632"/>
      <c r="E25" s="284" t="s">
        <v>300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3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3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301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3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302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3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303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3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304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3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305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3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306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3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307</v>
      </c>
      <c r="O33" s="323"/>
      <c r="P33" s="323"/>
      <c r="Q33" s="323"/>
      <c r="R33" s="324"/>
    </row>
    <row r="34" spans="2:18" x14ac:dyDescent="0.3">
      <c r="B34" s="631">
        <f>'Flex SP 2nd Liens Pricer'!A33</f>
        <v>12.125</v>
      </c>
      <c r="C34" s="273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308</v>
      </c>
      <c r="O34" s="323"/>
      <c r="P34" s="323"/>
      <c r="Q34" s="323"/>
      <c r="R34" s="324"/>
    </row>
    <row r="35" spans="2:18" ht="15" customHeight="1" x14ac:dyDescent="0.3">
      <c r="B35" s="631">
        <f>'Flex SP 2nd Liens Pricer'!A34</f>
        <v>12.25</v>
      </c>
      <c r="C35" s="273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309</v>
      </c>
      <c r="O35" s="323"/>
      <c r="P35" s="323"/>
      <c r="Q35" s="323"/>
      <c r="R35" s="324"/>
    </row>
    <row r="36" spans="2:18" ht="20.45" customHeight="1" x14ac:dyDescent="0.3">
      <c r="B36" s="631">
        <f>'Flex SP 2nd Liens Pricer'!A35</f>
        <v>12.375</v>
      </c>
      <c r="C36" s="273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310</v>
      </c>
      <c r="O36" s="323"/>
      <c r="P36" s="323"/>
      <c r="Q36" s="323"/>
      <c r="R36" s="324"/>
    </row>
    <row r="37" spans="2:18" ht="15" customHeight="1" x14ac:dyDescent="0.3">
      <c r="B37" s="631">
        <f>'Flex SP 2nd Liens Pricer'!A36</f>
        <v>12.5</v>
      </c>
      <c r="C37" s="273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311</v>
      </c>
      <c r="O37" s="323"/>
      <c r="P37" s="323"/>
      <c r="Q37" s="323"/>
      <c r="R37" s="324"/>
    </row>
    <row r="38" spans="2:18" x14ac:dyDescent="0.3">
      <c r="B38" s="631">
        <f>'Flex SP 2nd Liens Pricer'!A37</f>
        <v>12.625</v>
      </c>
      <c r="C38" s="273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312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3">
        <f>'Flex SP 2nd Liens Pricer'!H38</f>
        <v>105.625</v>
      </c>
      <c r="E39" s="671" t="s">
        <v>313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3">
        <f>'Flex SP 2nd Liens Pricer'!H39</f>
        <v>105.875</v>
      </c>
      <c r="E40" s="671" t="s">
        <v>314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3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3"/>
      <c r="P41" s="323"/>
      <c r="Q41" s="323"/>
      <c r="R41" s="324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315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316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317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252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ABEA-6759-45CD-B533-9F3376B9C4B5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282</v>
      </c>
      <c r="C5" s="212" t="s">
        <v>18</v>
      </c>
      <c r="D5"/>
      <c r="E5" s="210" t="s">
        <v>282</v>
      </c>
      <c r="F5" s="212" t="s">
        <v>18</v>
      </c>
      <c r="H5" s="210" t="s">
        <v>282</v>
      </c>
      <c r="I5" s="212" t="s">
        <v>18</v>
      </c>
      <c r="K5" s="210" t="s">
        <v>282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97.125</v>
      </c>
      <c r="C6" s="220"/>
      <c r="D6"/>
      <c r="E6" s="221"/>
      <c r="F6" s="614"/>
      <c r="H6" s="222">
        <f t="shared" ref="H6:H50" si="0">E6+B6</f>
        <v>97.125</v>
      </c>
      <c r="I6" s="224"/>
      <c r="K6" s="225"/>
      <c r="L6" s="413"/>
    </row>
    <row r="7" spans="1:18" ht="15.75" x14ac:dyDescent="0.25">
      <c r="A7" s="411">
        <v>8.875</v>
      </c>
      <c r="B7" s="218">
        <v>97.5</v>
      </c>
      <c r="C7" s="220"/>
      <c r="D7"/>
      <c r="E7" s="221"/>
      <c r="F7" s="614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97.875</v>
      </c>
      <c r="C8" s="220"/>
      <c r="D8"/>
      <c r="E8" s="221"/>
      <c r="F8" s="614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98.25</v>
      </c>
      <c r="C9" s="220"/>
      <c r="D9"/>
      <c r="E9" s="221"/>
      <c r="F9" s="614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98.625</v>
      </c>
      <c r="C10" s="220"/>
      <c r="D10"/>
      <c r="E10" s="221"/>
      <c r="F10" s="614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98.875</v>
      </c>
      <c r="C11" s="220"/>
      <c r="D11"/>
      <c r="E11" s="221"/>
      <c r="F11" s="614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99.125</v>
      </c>
      <c r="C12" s="220"/>
      <c r="D12"/>
      <c r="E12" s="221"/>
      <c r="F12" s="614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99.375</v>
      </c>
      <c r="C13" s="220"/>
      <c r="D13"/>
      <c r="E13" s="221"/>
      <c r="F13" s="614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99.625</v>
      </c>
      <c r="C14" s="220"/>
      <c r="D14"/>
      <c r="E14" s="221"/>
      <c r="F14" s="614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99.875</v>
      </c>
      <c r="C15" s="220"/>
      <c r="D15"/>
      <c r="E15" s="221"/>
      <c r="F15" s="614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100.125</v>
      </c>
      <c r="C16" s="220"/>
      <c r="D16"/>
      <c r="E16" s="221"/>
      <c r="F16" s="614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100.375</v>
      </c>
      <c r="C17" s="220"/>
      <c r="D17"/>
      <c r="E17" s="221"/>
      <c r="F17" s="614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100.625</v>
      </c>
      <c r="C18" s="220"/>
      <c r="D18"/>
      <c r="E18" s="221"/>
      <c r="F18" s="614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100.875</v>
      </c>
      <c r="C19" s="220"/>
      <c r="D19"/>
      <c r="E19" s="221"/>
      <c r="F19" s="614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101.125</v>
      </c>
      <c r="C20" s="220"/>
      <c r="D20"/>
      <c r="E20" s="221"/>
      <c r="F20" s="614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101.375</v>
      </c>
      <c r="C21" s="220"/>
      <c r="D21"/>
      <c r="E21" s="221"/>
      <c r="F21" s="614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101.625</v>
      </c>
      <c r="C22" s="220"/>
      <c r="D22"/>
      <c r="E22" s="221"/>
      <c r="F22" s="614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101.875</v>
      </c>
      <c r="C23" s="220"/>
      <c r="D23"/>
      <c r="E23" s="221"/>
      <c r="F23" s="614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102.125</v>
      </c>
      <c r="C24" s="220"/>
      <c r="D24"/>
      <c r="E24" s="221"/>
      <c r="F24" s="614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102.375</v>
      </c>
      <c r="C25" s="220"/>
      <c r="D25"/>
      <c r="E25" s="221"/>
      <c r="F25" s="614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102.625</v>
      </c>
      <c r="C26" s="220"/>
      <c r="D26"/>
      <c r="E26" s="221"/>
      <c r="F26" s="614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102.875</v>
      </c>
      <c r="C27" s="220"/>
      <c r="D27"/>
      <c r="E27" s="221"/>
      <c r="F27" s="614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103.125</v>
      </c>
      <c r="C28" s="220"/>
      <c r="D28"/>
      <c r="E28" s="221"/>
      <c r="F28" s="614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103.375</v>
      </c>
      <c r="C29" s="220"/>
      <c r="D29"/>
      <c r="E29" s="221"/>
      <c r="F29" s="614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103.625</v>
      </c>
      <c r="C30" s="220"/>
      <c r="D30"/>
      <c r="E30" s="221"/>
      <c r="F30" s="614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103.875</v>
      </c>
      <c r="C31" s="220"/>
      <c r="D31"/>
      <c r="E31" s="221"/>
      <c r="F31" s="614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104.125</v>
      </c>
      <c r="C32" s="220"/>
      <c r="D32"/>
      <c r="E32" s="221"/>
      <c r="F32" s="614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104.375</v>
      </c>
      <c r="C33" s="220"/>
      <c r="D33"/>
      <c r="E33" s="221"/>
      <c r="F33" s="614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104.625</v>
      </c>
      <c r="C34" s="220"/>
      <c r="D34"/>
      <c r="E34" s="221"/>
      <c r="F34" s="614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104.875</v>
      </c>
      <c r="C35" s="220"/>
      <c r="D35"/>
      <c r="E35" s="221"/>
      <c r="F35" s="614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105.125</v>
      </c>
      <c r="C36" s="220"/>
      <c r="D36"/>
      <c r="E36" s="221"/>
      <c r="F36" s="614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105.375</v>
      </c>
      <c r="C37" s="220"/>
      <c r="D37"/>
      <c r="E37" s="221"/>
      <c r="F37" s="614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105.625</v>
      </c>
      <c r="C38" s="220"/>
      <c r="D38"/>
      <c r="E38" s="221"/>
      <c r="F38" s="614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105.875</v>
      </c>
      <c r="C39" s="220"/>
      <c r="D39"/>
      <c r="E39" s="221"/>
      <c r="F39" s="614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106.125</v>
      </c>
      <c r="C40" s="220"/>
      <c r="D40"/>
      <c r="E40" s="221"/>
      <c r="F40" s="614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106.375</v>
      </c>
      <c r="C41" s="220"/>
      <c r="D41"/>
      <c r="E41" s="221"/>
      <c r="F41" s="614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106.625</v>
      </c>
      <c r="C42" s="220"/>
      <c r="D42"/>
      <c r="E42" s="221"/>
      <c r="F42" s="614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106.875</v>
      </c>
      <c r="C43" s="220"/>
      <c r="D43"/>
      <c r="E43" s="221"/>
      <c r="F43" s="614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107.125</v>
      </c>
      <c r="C44" s="220"/>
      <c r="D44"/>
      <c r="E44" s="221"/>
      <c r="F44" s="614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107.375</v>
      </c>
      <c r="C45" s="220"/>
      <c r="D45"/>
      <c r="E45" s="221"/>
      <c r="F45" s="614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107.625</v>
      </c>
      <c r="C46" s="220"/>
      <c r="D46"/>
      <c r="E46" s="221"/>
      <c r="F46" s="614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107.875</v>
      </c>
      <c r="C47" s="220"/>
      <c r="D47"/>
      <c r="E47" s="221"/>
      <c r="F47" s="614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108.125</v>
      </c>
      <c r="C48" s="220"/>
      <c r="D48"/>
      <c r="E48" s="221"/>
      <c r="F48" s="614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108.375</v>
      </c>
      <c r="C49" s="220"/>
      <c r="D49"/>
      <c r="E49" s="221"/>
      <c r="F49" s="614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108.625</v>
      </c>
      <c r="C50" s="220"/>
      <c r="D50"/>
      <c r="E50" s="221"/>
      <c r="F50" s="614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C7128-B442-4D85-8BD8-0B655DEBBE16}">
  <sheetPr published="0" codeName="Sheet9">
    <tabColor rgb="FF7030A0"/>
  </sheetPr>
  <dimension ref="A1:W44"/>
  <sheetViews>
    <sheetView workbookViewId="0">
      <selection activeCell="L18" sqref="L18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318</v>
      </c>
      <c r="B1" s="702">
        <v>45362</v>
      </c>
      <c r="C1" s="703" t="str">
        <f>TEXT(B1,"YYYYMMDD")</f>
        <v>20240311</v>
      </c>
      <c r="S1" s="704" t="s">
        <v>319</v>
      </c>
      <c r="T1" s="704"/>
      <c r="U1" s="704"/>
    </row>
    <row r="2" spans="1:23" x14ac:dyDescent="0.25">
      <c r="A2" s="701" t="s">
        <v>320</v>
      </c>
      <c r="B2" s="701" t="s">
        <v>321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322</v>
      </c>
      <c r="B3" s="705">
        <v>5.32</v>
      </c>
      <c r="C3" s="706" t="s">
        <v>323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7" t="s">
        <v>324</v>
      </c>
      <c r="C5" s="707"/>
      <c r="D5" s="707"/>
      <c r="E5" s="199" t="s">
        <v>325</v>
      </c>
      <c r="F5" s="199"/>
      <c r="G5" s="199"/>
      <c r="H5" s="707" t="s">
        <v>207</v>
      </c>
      <c r="I5" s="707"/>
      <c r="J5" s="707"/>
      <c r="K5" s="199" t="s">
        <v>326</v>
      </c>
      <c r="L5" s="199"/>
      <c r="M5" s="199"/>
    </row>
    <row r="6" spans="1:23" s="711" customFormat="1" x14ac:dyDescent="0.25">
      <c r="A6" s="708" t="s">
        <v>195</v>
      </c>
      <c r="B6" s="708" t="s">
        <v>154</v>
      </c>
      <c r="C6" s="708" t="s">
        <v>327</v>
      </c>
      <c r="D6" s="708" t="s">
        <v>328</v>
      </c>
      <c r="E6" s="709" t="s">
        <v>154</v>
      </c>
      <c r="F6" s="708" t="s">
        <v>327</v>
      </c>
      <c r="G6" s="708" t="s">
        <v>328</v>
      </c>
      <c r="H6" s="708" t="s">
        <v>154</v>
      </c>
      <c r="I6" s="708" t="s">
        <v>327</v>
      </c>
      <c r="J6" s="708" t="s">
        <v>328</v>
      </c>
      <c r="K6" s="708" t="s">
        <v>154</v>
      </c>
      <c r="L6" s="708" t="s">
        <v>327</v>
      </c>
      <c r="M6" s="708" t="s">
        <v>328</v>
      </c>
      <c r="N6" s="710" t="s">
        <v>329</v>
      </c>
      <c r="O6" s="710"/>
      <c r="P6" s="710"/>
      <c r="Q6" s="710"/>
    </row>
    <row r="7" spans="1:23" x14ac:dyDescent="0.25">
      <c r="A7" s="712">
        <v>45352</v>
      </c>
      <c r="B7" s="713"/>
      <c r="C7">
        <v>0.375</v>
      </c>
      <c r="E7" s="713"/>
      <c r="F7">
        <v>0.375</v>
      </c>
      <c r="H7" s="713"/>
      <c r="I7">
        <v>0.25</v>
      </c>
      <c r="K7" s="713"/>
      <c r="N7" s="714" t="s">
        <v>330</v>
      </c>
      <c r="O7" s="200"/>
      <c r="P7" s="200"/>
      <c r="Q7" s="200"/>
    </row>
    <row r="8" spans="1:23" x14ac:dyDescent="0.25">
      <c r="A8" s="712">
        <v>45355</v>
      </c>
      <c r="B8" s="713"/>
      <c r="C8">
        <v>0.125</v>
      </c>
      <c r="E8" s="713"/>
      <c r="F8">
        <v>0.125</v>
      </c>
      <c r="H8" s="713"/>
      <c r="I8">
        <v>0.125</v>
      </c>
      <c r="K8" s="713"/>
      <c r="N8" s="714" t="s">
        <v>331</v>
      </c>
      <c r="O8" s="200"/>
      <c r="P8" s="200"/>
      <c r="Q8" s="200"/>
    </row>
    <row r="9" spans="1:23" x14ac:dyDescent="0.25">
      <c r="A9" s="712">
        <v>45356</v>
      </c>
      <c r="B9" s="713" t="s">
        <v>332</v>
      </c>
      <c r="E9" s="713"/>
      <c r="H9" s="713"/>
      <c r="K9" s="713"/>
      <c r="N9" s="714" t="s">
        <v>333</v>
      </c>
      <c r="O9" s="200"/>
      <c r="P9" s="200"/>
      <c r="Q9" s="200"/>
    </row>
    <row r="10" spans="1:23" x14ac:dyDescent="0.25">
      <c r="A10" s="712">
        <v>45357</v>
      </c>
      <c r="B10" s="713"/>
      <c r="C10">
        <v>0.125</v>
      </c>
      <c r="E10" s="713"/>
      <c r="F10">
        <v>0.125</v>
      </c>
      <c r="H10" s="713"/>
      <c r="I10">
        <v>0.125</v>
      </c>
      <c r="K10" s="713"/>
      <c r="N10" s="714" t="s">
        <v>334</v>
      </c>
      <c r="O10" s="200"/>
      <c r="P10" s="200"/>
      <c r="Q10" s="200"/>
    </row>
    <row r="11" spans="1:23" x14ac:dyDescent="0.25">
      <c r="A11" s="712">
        <v>45358</v>
      </c>
      <c r="B11" s="713" t="s">
        <v>335</v>
      </c>
      <c r="E11" s="713" t="s">
        <v>336</v>
      </c>
      <c r="H11" s="713"/>
      <c r="K11" s="713"/>
      <c r="N11" s="714" t="s">
        <v>337</v>
      </c>
      <c r="O11" s="200"/>
      <c r="P11" s="200"/>
      <c r="Q11" s="200"/>
    </row>
    <row r="12" spans="1:23" x14ac:dyDescent="0.25">
      <c r="A12" s="712">
        <v>45359</v>
      </c>
      <c r="B12" s="713"/>
      <c r="E12" s="713"/>
      <c r="F12">
        <v>-0.25</v>
      </c>
      <c r="H12" s="713"/>
      <c r="K12" s="713"/>
      <c r="N12" s="714" t="s">
        <v>338</v>
      </c>
      <c r="O12" s="200"/>
      <c r="P12" s="200"/>
      <c r="Q12" s="200"/>
    </row>
    <row r="13" spans="1:23" x14ac:dyDescent="0.25">
      <c r="A13" s="712">
        <v>45362</v>
      </c>
      <c r="B13" s="713"/>
      <c r="E13" s="713"/>
      <c r="H13" s="713"/>
      <c r="K13" s="713"/>
      <c r="N13" s="714" t="s">
        <v>339</v>
      </c>
      <c r="O13" s="200"/>
      <c r="P13" s="200"/>
      <c r="Q13" s="200"/>
    </row>
    <row r="14" spans="1:23" x14ac:dyDescent="0.25">
      <c r="A14" s="712"/>
      <c r="B14" s="713"/>
      <c r="E14" s="713"/>
      <c r="H14" s="713"/>
      <c r="K14" s="713"/>
      <c r="N14" s="714"/>
      <c r="O14" s="200"/>
      <c r="P14" s="200"/>
      <c r="Q14" s="200"/>
    </row>
    <row r="15" spans="1:23" ht="15.75" thickBot="1" x14ac:dyDescent="0.3">
      <c r="A15" s="712"/>
      <c r="B15" s="713"/>
      <c r="E15" s="713"/>
      <c r="H15" s="713"/>
      <c r="K15" s="713"/>
      <c r="N15" s="714"/>
      <c r="O15" s="200"/>
      <c r="P15" s="200"/>
      <c r="Q15" s="200"/>
    </row>
    <row r="16" spans="1:23" ht="15.75" thickBot="1" x14ac:dyDescent="0.3">
      <c r="A16" s="712"/>
      <c r="B16" s="713"/>
      <c r="E16" s="713"/>
      <c r="H16" s="713"/>
      <c r="K16" s="713"/>
      <c r="N16" s="714"/>
      <c r="O16" s="200"/>
      <c r="P16" s="200"/>
      <c r="Q16" s="200"/>
      <c r="S16" s="715" t="s">
        <v>340</v>
      </c>
      <c r="T16" s="716"/>
      <c r="U16" s="716"/>
      <c r="V16" s="716"/>
      <c r="W16" s="717"/>
    </row>
    <row r="17" spans="1:23" x14ac:dyDescent="0.25">
      <c r="A17" s="712"/>
      <c r="B17" s="713"/>
      <c r="E17" s="713"/>
      <c r="H17" s="713"/>
      <c r="K17" s="713"/>
      <c r="N17" s="714"/>
      <c r="O17" s="200"/>
      <c r="P17" s="200"/>
      <c r="Q17" s="200"/>
      <c r="S17" s="225" t="s">
        <v>324</v>
      </c>
      <c r="T17" s="718"/>
      <c r="U17" s="200"/>
      <c r="V17" s="200"/>
      <c r="W17" s="719"/>
    </row>
    <row r="18" spans="1:23" x14ac:dyDescent="0.25">
      <c r="A18" s="712"/>
      <c r="B18" s="713"/>
      <c r="E18" s="713"/>
      <c r="H18" s="713"/>
      <c r="K18" s="713"/>
      <c r="N18" s="714"/>
      <c r="O18" s="200"/>
      <c r="P18" s="200"/>
      <c r="Q18" s="200"/>
      <c r="S18" s="225" t="s">
        <v>325</v>
      </c>
      <c r="T18" s="718"/>
      <c r="U18" s="200"/>
      <c r="V18" s="200"/>
      <c r="W18" s="719"/>
    </row>
    <row r="19" spans="1:23" x14ac:dyDescent="0.25">
      <c r="A19" s="712"/>
      <c r="B19" s="713"/>
      <c r="E19" s="713"/>
      <c r="H19" s="713"/>
      <c r="K19" s="713"/>
      <c r="N19" s="714"/>
      <c r="O19" s="200"/>
      <c r="P19" s="200"/>
      <c r="Q19" s="200"/>
      <c r="S19" s="225" t="s">
        <v>207</v>
      </c>
      <c r="T19" s="718"/>
      <c r="U19" s="200"/>
      <c r="V19" s="200"/>
      <c r="W19" s="719"/>
    </row>
    <row r="20" spans="1:23" ht="15.75" thickBot="1" x14ac:dyDescent="0.3">
      <c r="A20" s="712"/>
      <c r="B20" s="713"/>
      <c r="E20" s="713"/>
      <c r="H20" s="713"/>
      <c r="K20" s="713"/>
      <c r="N20" s="714"/>
      <c r="O20" s="200"/>
      <c r="P20" s="200"/>
      <c r="Q20" s="200"/>
      <c r="S20" s="235" t="s">
        <v>326</v>
      </c>
      <c r="T20" s="720"/>
      <c r="U20" s="721"/>
      <c r="V20" s="721"/>
      <c r="W20" s="722"/>
    </row>
    <row r="21" spans="1:23" x14ac:dyDescent="0.25">
      <c r="A21" s="712"/>
      <c r="B21" s="713"/>
      <c r="E21" s="713"/>
      <c r="H21" s="713"/>
      <c r="K21" s="713"/>
      <c r="N21" s="714"/>
      <c r="O21" s="200"/>
      <c r="P21" s="200"/>
      <c r="Q21" s="200"/>
    </row>
    <row r="22" spans="1:23" x14ac:dyDescent="0.25">
      <c r="A22" s="712"/>
      <c r="B22" s="713"/>
      <c r="E22" s="713"/>
      <c r="H22" s="713"/>
      <c r="K22" s="713"/>
      <c r="N22" s="714"/>
      <c r="O22" s="200"/>
      <c r="P22" s="200"/>
      <c r="Q22" s="200"/>
    </row>
    <row r="23" spans="1:23" x14ac:dyDescent="0.25">
      <c r="A23" s="712"/>
      <c r="B23" s="713"/>
      <c r="E23" s="713"/>
      <c r="H23" s="713"/>
      <c r="K23" s="713"/>
      <c r="N23" s="714"/>
      <c r="O23" s="200"/>
      <c r="P23" s="200"/>
      <c r="Q23" s="200"/>
    </row>
    <row r="24" spans="1:23" x14ac:dyDescent="0.25">
      <c r="A24" s="712"/>
      <c r="B24" s="713"/>
      <c r="E24" s="713"/>
      <c r="H24" s="713"/>
      <c r="K24" s="713"/>
      <c r="N24" s="714"/>
      <c r="O24" s="200"/>
      <c r="P24" s="200"/>
      <c r="Q24" s="200"/>
    </row>
    <row r="25" spans="1:23" x14ac:dyDescent="0.25">
      <c r="A25" s="712"/>
      <c r="B25" s="713"/>
      <c r="E25" s="713"/>
      <c r="H25" s="713"/>
      <c r="K25" s="713"/>
      <c r="N25" s="714"/>
      <c r="O25" s="200"/>
      <c r="P25" s="200"/>
      <c r="Q25" s="200"/>
    </row>
    <row r="26" spans="1:23" x14ac:dyDescent="0.25">
      <c r="A26" s="712"/>
      <c r="B26" s="713"/>
      <c r="E26" s="713"/>
      <c r="H26" s="713"/>
      <c r="K26" s="713"/>
      <c r="N26" s="714"/>
      <c r="O26" s="200"/>
      <c r="P26" s="200"/>
      <c r="Q26" s="200"/>
    </row>
    <row r="27" spans="1:23" x14ac:dyDescent="0.25">
      <c r="A27" s="712"/>
      <c r="B27" s="713"/>
      <c r="E27" s="713"/>
      <c r="H27" s="713"/>
      <c r="K27" s="713"/>
      <c r="N27" s="714"/>
      <c r="O27" s="200"/>
      <c r="P27" s="200"/>
      <c r="Q27" s="200"/>
    </row>
    <row r="28" spans="1:23" x14ac:dyDescent="0.25">
      <c r="A28" s="712"/>
      <c r="B28" s="713"/>
      <c r="E28" s="713"/>
      <c r="H28" s="713"/>
      <c r="K28" s="713"/>
      <c r="N28" s="714"/>
      <c r="O28" s="200"/>
      <c r="P28" s="200"/>
      <c r="Q28" s="200"/>
    </row>
    <row r="29" spans="1:23" x14ac:dyDescent="0.25">
      <c r="A29" s="712"/>
      <c r="B29" s="713"/>
      <c r="E29" s="713"/>
      <c r="H29" s="713"/>
      <c r="K29" s="713"/>
      <c r="N29" s="714"/>
      <c r="O29" s="200"/>
      <c r="P29" s="200"/>
      <c r="Q29" s="200"/>
    </row>
    <row r="30" spans="1:23" x14ac:dyDescent="0.25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25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25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25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25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25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25">
      <c r="A36" s="712"/>
    </row>
    <row r="37" spans="1:17" x14ac:dyDescent="0.25">
      <c r="A37" s="712"/>
      <c r="N37" s="200"/>
      <c r="O37" s="200"/>
      <c r="P37" s="200"/>
      <c r="Q37" s="200"/>
    </row>
    <row r="38" spans="1:17" x14ac:dyDescent="0.25">
      <c r="A38" s="712"/>
      <c r="N38" s="200"/>
      <c r="O38" s="200"/>
      <c r="P38" s="200"/>
      <c r="Q38" s="200"/>
    </row>
    <row r="39" spans="1:17" x14ac:dyDescent="0.25">
      <c r="A39" s="712"/>
      <c r="N39" s="200"/>
      <c r="O39" s="200"/>
      <c r="P39" s="200"/>
      <c r="Q39" s="200"/>
    </row>
    <row r="40" spans="1:17" x14ac:dyDescent="0.25">
      <c r="A40" s="712"/>
      <c r="N40" s="200"/>
      <c r="O40" s="200"/>
      <c r="P40" s="200"/>
      <c r="Q40" s="200"/>
    </row>
    <row r="41" spans="1:17" x14ac:dyDescent="0.25">
      <c r="A41" s="712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2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E45B7F7C-7BB3-4A76-A998-FDC44E92313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2024-03-11T14:29:48Z</dcterms:created>
  <dcterms:modified xsi:type="dcterms:W3CDTF">2024-03-11T14:29:49Z</dcterms:modified>
</cp:coreProperties>
</file>