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3vA\"/>
    </mc:Choice>
  </mc:AlternateContent>
  <xr:revisionPtr revIDLastSave="0" documentId="8_{496130D0-CA3A-48AA-91F3-B3643D2D8292}" xr6:coauthVersionLast="47" xr6:coauthVersionMax="47" xr10:uidLastSave="{00000000-0000-0000-0000-000000000000}"/>
  <bookViews>
    <workbookView xWindow="28680" yWindow="-120" windowWidth="29040" windowHeight="15840" xr2:uid="{5538981D-11A2-4700-B9B4-413EB2DCA20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7" i="8" s="1"/>
  <c r="H46" i="8"/>
  <c r="H45" i="8"/>
  <c r="K45" i="8" s="1"/>
  <c r="H44" i="8"/>
  <c r="C45" i="7" s="1"/>
  <c r="H43" i="8"/>
  <c r="K43" i="8" s="1"/>
  <c r="H42" i="8"/>
  <c r="K42" i="8" s="1"/>
  <c r="H41" i="8"/>
  <c r="H40" i="8"/>
  <c r="H39" i="8"/>
  <c r="K39" i="8" s="1"/>
  <c r="H38" i="8"/>
  <c r="H37" i="8"/>
  <c r="K37" i="8" s="1"/>
  <c r="H36" i="8"/>
  <c r="C37" i="7" s="1"/>
  <c r="H35" i="8"/>
  <c r="K35" i="8" s="1"/>
  <c r="H34" i="8"/>
  <c r="K34" i="8" s="1"/>
  <c r="H33" i="8"/>
  <c r="H32" i="8"/>
  <c r="H31" i="8"/>
  <c r="K31" i="8" s="1"/>
  <c r="H30" i="8"/>
  <c r="H29" i="8"/>
  <c r="K29" i="8" s="1"/>
  <c r="H28" i="8"/>
  <c r="C29" i="7" s="1"/>
  <c r="H27" i="8"/>
  <c r="K27" i="8" s="1"/>
  <c r="H26" i="8"/>
  <c r="K26" i="8" s="1"/>
  <c r="H25" i="8"/>
  <c r="H24" i="8"/>
  <c r="H23" i="8"/>
  <c r="K23" i="8" s="1"/>
  <c r="H22" i="8"/>
  <c r="H21" i="8"/>
  <c r="K21" i="8" s="1"/>
  <c r="H20" i="8"/>
  <c r="C21" i="7" s="1"/>
  <c r="H19" i="8"/>
  <c r="K19" i="8" s="1"/>
  <c r="H18" i="8"/>
  <c r="K18" i="8" s="1"/>
  <c r="H17" i="8"/>
  <c r="H16" i="8"/>
  <c r="H15" i="8"/>
  <c r="K15" i="8" s="1"/>
  <c r="H14" i="8"/>
  <c r="H13" i="8"/>
  <c r="K13" i="8" s="1"/>
  <c r="H12" i="8"/>
  <c r="C13" i="7" s="1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J42" i="6"/>
  <c r="I42" i="6"/>
  <c r="H42" i="6"/>
  <c r="I41" i="6"/>
  <c r="M42" i="6" s="1"/>
  <c r="H41" i="6"/>
  <c r="I40" i="6"/>
  <c r="J40" i="6" s="1"/>
  <c r="H40" i="6"/>
  <c r="I39" i="6"/>
  <c r="J39" i="6" s="1"/>
  <c r="H39" i="6"/>
  <c r="C40" i="5" s="1"/>
  <c r="I38" i="6"/>
  <c r="H38" i="6"/>
  <c r="I37" i="6"/>
  <c r="J37" i="6" s="1"/>
  <c r="H37" i="6"/>
  <c r="I36" i="6"/>
  <c r="J36" i="6" s="1"/>
  <c r="H36" i="6"/>
  <c r="L37" i="6" s="1"/>
  <c r="I35" i="6"/>
  <c r="M35" i="6" s="1"/>
  <c r="H35" i="6"/>
  <c r="L35" i="6" s="1"/>
  <c r="I34" i="6"/>
  <c r="J34" i="6" s="1"/>
  <c r="H34" i="6"/>
  <c r="I33" i="6"/>
  <c r="H33" i="6"/>
  <c r="L34" i="6" s="1"/>
  <c r="I32" i="6"/>
  <c r="H32" i="6"/>
  <c r="L32" i="6" s="1"/>
  <c r="I31" i="6"/>
  <c r="M32" i="6" s="1"/>
  <c r="H31" i="6"/>
  <c r="I30" i="6"/>
  <c r="H30" i="6"/>
  <c r="L31" i="6" s="1"/>
  <c r="I29" i="6"/>
  <c r="J29" i="6" s="1"/>
  <c r="H29" i="6"/>
  <c r="I28" i="6"/>
  <c r="J28" i="6" s="1"/>
  <c r="H28" i="6"/>
  <c r="L29" i="6" s="1"/>
  <c r="I27" i="6"/>
  <c r="H27" i="6"/>
  <c r="I26" i="6"/>
  <c r="M27" i="6" s="1"/>
  <c r="H26" i="6"/>
  <c r="L26" i="6" s="1"/>
  <c r="I25" i="6"/>
  <c r="M26" i="6" s="1"/>
  <c r="H25" i="6"/>
  <c r="L25" i="6" s="1"/>
  <c r="I24" i="6"/>
  <c r="H24" i="6"/>
  <c r="L24" i="6" s="1"/>
  <c r="I23" i="6"/>
  <c r="J23" i="6" s="1"/>
  <c r="H23" i="6"/>
  <c r="I22" i="6"/>
  <c r="M22" i="6" s="1"/>
  <c r="H22" i="6"/>
  <c r="L23" i="6" s="1"/>
  <c r="M21" i="6"/>
  <c r="I21" i="6"/>
  <c r="H21" i="6"/>
  <c r="J21" i="6" s="1"/>
  <c r="I20" i="6"/>
  <c r="J20" i="6" s="1"/>
  <c r="H20" i="6"/>
  <c r="I19" i="6"/>
  <c r="D20" i="5" s="1"/>
  <c r="H19" i="6"/>
  <c r="J18" i="6"/>
  <c r="I18" i="6"/>
  <c r="H18" i="6"/>
  <c r="I17" i="6"/>
  <c r="H17" i="6"/>
  <c r="L18" i="6" s="1"/>
  <c r="I16" i="6"/>
  <c r="H16" i="6"/>
  <c r="I15" i="6"/>
  <c r="H15" i="6"/>
  <c r="C16" i="5" s="1"/>
  <c r="I14" i="6"/>
  <c r="M14" i="6" s="1"/>
  <c r="H14" i="6"/>
  <c r="I13" i="6"/>
  <c r="H13" i="6"/>
  <c r="I12" i="6"/>
  <c r="J12" i="6" s="1"/>
  <c r="H12" i="6"/>
  <c r="L13" i="6" s="1"/>
  <c r="I11" i="6"/>
  <c r="D12" i="5" s="1"/>
  <c r="H11" i="6"/>
  <c r="I10" i="6"/>
  <c r="H10" i="6"/>
  <c r="I9" i="6"/>
  <c r="H9" i="6"/>
  <c r="L10" i="6" s="1"/>
  <c r="I8" i="6"/>
  <c r="H8" i="6"/>
  <c r="L8" i="6" s="1"/>
  <c r="L7" i="6"/>
  <c r="I7" i="6"/>
  <c r="H7" i="6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B40" i="5"/>
  <c r="D39" i="5"/>
  <c r="C39" i="5"/>
  <c r="B39" i="5"/>
  <c r="D38" i="5"/>
  <c r="C38" i="5"/>
  <c r="B38" i="5"/>
  <c r="C37" i="5"/>
  <c r="B37" i="5"/>
  <c r="C36" i="5"/>
  <c r="B36" i="5"/>
  <c r="D35" i="5"/>
  <c r="C35" i="5"/>
  <c r="B35" i="5"/>
  <c r="D34" i="5"/>
  <c r="B34" i="5"/>
  <c r="D33" i="5"/>
  <c r="B33" i="5"/>
  <c r="D32" i="5"/>
  <c r="C32" i="5"/>
  <c r="B32" i="5"/>
  <c r="D31" i="5"/>
  <c r="C31" i="5"/>
  <c r="B31" i="5"/>
  <c r="C30" i="5"/>
  <c r="B30" i="5"/>
  <c r="B29" i="5"/>
  <c r="D28" i="5"/>
  <c r="C28" i="5"/>
  <c r="B28" i="5"/>
  <c r="D27" i="5"/>
  <c r="C27" i="5"/>
  <c r="B27" i="5"/>
  <c r="B26" i="5"/>
  <c r="D25" i="5"/>
  <c r="C25" i="5"/>
  <c r="B25" i="5"/>
  <c r="D24" i="5"/>
  <c r="C24" i="5"/>
  <c r="B24" i="5"/>
  <c r="D23" i="5"/>
  <c r="B23" i="5"/>
  <c r="D22" i="5"/>
  <c r="C22" i="5"/>
  <c r="B22" i="5"/>
  <c r="D21" i="5"/>
  <c r="C21" i="5"/>
  <c r="B21" i="5"/>
  <c r="C20" i="5"/>
  <c r="B20" i="5"/>
  <c r="D19" i="5"/>
  <c r="C19" i="5"/>
  <c r="B19" i="5"/>
  <c r="D18" i="5"/>
  <c r="C18" i="5"/>
  <c r="B18" i="5"/>
  <c r="D17" i="5"/>
  <c r="B17" i="5"/>
  <c r="D16" i="5"/>
  <c r="B16" i="5"/>
  <c r="C15" i="5"/>
  <c r="B15" i="5"/>
  <c r="D14" i="5"/>
  <c r="C14" i="5"/>
  <c r="B14" i="5"/>
  <c r="B13" i="5"/>
  <c r="C12" i="5"/>
  <c r="B12" i="5"/>
  <c r="D11" i="5"/>
  <c r="C11" i="5"/>
  <c r="B11" i="5"/>
  <c r="D10" i="5"/>
  <c r="B10" i="5"/>
  <c r="D9" i="5"/>
  <c r="B9" i="5"/>
  <c r="D8" i="5"/>
  <c r="C8" i="5"/>
  <c r="B8" i="5"/>
  <c r="D7" i="5"/>
  <c r="C7" i="5"/>
  <c r="B7" i="5"/>
  <c r="D4" i="5"/>
  <c r="I44" i="4"/>
  <c r="J44" i="4" s="1"/>
  <c r="H44" i="4"/>
  <c r="L44" i="4" s="1"/>
  <c r="I43" i="4"/>
  <c r="H43" i="4"/>
  <c r="I42" i="4"/>
  <c r="H42" i="4"/>
  <c r="L42" i="4" s="1"/>
  <c r="I41" i="4"/>
  <c r="M41" i="4" s="1"/>
  <c r="H41" i="4"/>
  <c r="C42" i="3" s="1"/>
  <c r="I40" i="4"/>
  <c r="H40" i="4"/>
  <c r="I39" i="4"/>
  <c r="H39" i="4"/>
  <c r="L39" i="4" s="1"/>
  <c r="I38" i="4"/>
  <c r="J38" i="4" s="1"/>
  <c r="H38" i="4"/>
  <c r="C39" i="3" s="1"/>
  <c r="I37" i="4"/>
  <c r="H37" i="4"/>
  <c r="I36" i="4"/>
  <c r="J36" i="4" s="1"/>
  <c r="H36" i="4"/>
  <c r="I35" i="4"/>
  <c r="M36" i="4" s="1"/>
  <c r="H35" i="4"/>
  <c r="C36" i="3" s="1"/>
  <c r="I34" i="4"/>
  <c r="M34" i="4" s="1"/>
  <c r="H34" i="4"/>
  <c r="I33" i="4"/>
  <c r="H33" i="4"/>
  <c r="L34" i="4" s="1"/>
  <c r="I32" i="4"/>
  <c r="M33" i="4" s="1"/>
  <c r="H32" i="4"/>
  <c r="L33" i="4" s="1"/>
  <c r="I31" i="4"/>
  <c r="M31" i="4" s="1"/>
  <c r="H31" i="4"/>
  <c r="L31" i="4" s="1"/>
  <c r="I30" i="4"/>
  <c r="J30" i="4" s="1"/>
  <c r="H30" i="4"/>
  <c r="I29" i="4"/>
  <c r="H29" i="4"/>
  <c r="L30" i="4" s="1"/>
  <c r="I28" i="4"/>
  <c r="H28" i="4"/>
  <c r="L28" i="4" s="1"/>
  <c r="J27" i="4"/>
  <c r="I27" i="4"/>
  <c r="H27" i="4"/>
  <c r="I26" i="4"/>
  <c r="H26" i="4"/>
  <c r="L27" i="4" s="1"/>
  <c r="M25" i="4"/>
  <c r="I25" i="4"/>
  <c r="D26" i="3" s="1"/>
  <c r="H25" i="4"/>
  <c r="L26" i="4" s="1"/>
  <c r="I24" i="4"/>
  <c r="M24" i="4" s="1"/>
  <c r="H24" i="4"/>
  <c r="I23" i="4"/>
  <c r="H23" i="4"/>
  <c r="I22" i="4"/>
  <c r="D23" i="3" s="1"/>
  <c r="H22" i="4"/>
  <c r="C23" i="3" s="1"/>
  <c r="I21" i="4"/>
  <c r="J21" i="4" s="1"/>
  <c r="H21" i="4"/>
  <c r="I20" i="4"/>
  <c r="H20" i="4"/>
  <c r="I19" i="4"/>
  <c r="M20" i="4" s="1"/>
  <c r="H19" i="4"/>
  <c r="C20" i="3" s="1"/>
  <c r="I18" i="4"/>
  <c r="M18" i="4" s="1"/>
  <c r="H18" i="4"/>
  <c r="I17" i="4"/>
  <c r="H17" i="4"/>
  <c r="I16" i="4"/>
  <c r="H16" i="4"/>
  <c r="L17" i="4" s="1"/>
  <c r="I15" i="4"/>
  <c r="M15" i="4" s="1"/>
  <c r="H15" i="4"/>
  <c r="L15" i="4" s="1"/>
  <c r="I14" i="4"/>
  <c r="H14" i="4"/>
  <c r="I13" i="4"/>
  <c r="H13" i="4"/>
  <c r="L14" i="4" s="1"/>
  <c r="I12" i="4"/>
  <c r="H12" i="4"/>
  <c r="L12" i="4" s="1"/>
  <c r="J11" i="4"/>
  <c r="I11" i="4"/>
  <c r="H11" i="4"/>
  <c r="I10" i="4"/>
  <c r="H10" i="4"/>
  <c r="I9" i="4"/>
  <c r="J9" i="4" s="1"/>
  <c r="H9" i="4"/>
  <c r="L10" i="4" s="1"/>
  <c r="I8" i="4"/>
  <c r="M9" i="4" s="1"/>
  <c r="H8" i="4"/>
  <c r="L9" i="4" s="1"/>
  <c r="I7" i="4"/>
  <c r="H7" i="4"/>
  <c r="I6" i="4"/>
  <c r="H6" i="4"/>
  <c r="C7" i="3" s="1"/>
  <c r="B3" i="4"/>
  <c r="E56" i="3"/>
  <c r="B45" i="3"/>
  <c r="D44" i="3"/>
  <c r="C44" i="3"/>
  <c r="B44" i="3"/>
  <c r="D43" i="3"/>
  <c r="C43" i="3"/>
  <c r="B43" i="3"/>
  <c r="B42" i="3"/>
  <c r="D41" i="3"/>
  <c r="C41" i="3"/>
  <c r="B41" i="3"/>
  <c r="D40" i="3"/>
  <c r="B40" i="3"/>
  <c r="B39" i="3"/>
  <c r="D38" i="3"/>
  <c r="C38" i="3"/>
  <c r="B38" i="3"/>
  <c r="D37" i="3"/>
  <c r="C37" i="3"/>
  <c r="B37" i="3"/>
  <c r="B36" i="3"/>
  <c r="D35" i="3"/>
  <c r="C35" i="3"/>
  <c r="B3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B30" i="3"/>
  <c r="D29" i="3"/>
  <c r="B29" i="3"/>
  <c r="D28" i="3"/>
  <c r="C28" i="3"/>
  <c r="B28" i="3"/>
  <c r="D27" i="3"/>
  <c r="C27" i="3"/>
  <c r="B27" i="3"/>
  <c r="B26" i="3"/>
  <c r="C25" i="3"/>
  <c r="B25" i="3"/>
  <c r="D24" i="3"/>
  <c r="C24" i="3"/>
  <c r="B24" i="3"/>
  <c r="B23" i="3"/>
  <c r="D22" i="3"/>
  <c r="C22" i="3"/>
  <c r="B22" i="3"/>
  <c r="D21" i="3"/>
  <c r="C21" i="3"/>
  <c r="B21" i="3"/>
  <c r="B20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B14" i="3"/>
  <c r="D13" i="3"/>
  <c r="B13" i="3"/>
  <c r="D12" i="3"/>
  <c r="C12" i="3"/>
  <c r="B12" i="3"/>
  <c r="D11" i="3"/>
  <c r="C11" i="3"/>
  <c r="B11" i="3"/>
  <c r="B10" i="3"/>
  <c r="C9" i="3"/>
  <c r="B9" i="3"/>
  <c r="D8" i="3"/>
  <c r="C8" i="3"/>
  <c r="B8" i="3"/>
  <c r="D7" i="3"/>
  <c r="B7" i="3"/>
  <c r="D4" i="3"/>
  <c r="L30" i="2"/>
  <c r="T30" i="2" s="1"/>
  <c r="K30" i="2"/>
  <c r="S30" i="2" s="1"/>
  <c r="J30" i="2"/>
  <c r="R30" i="2" s="1"/>
  <c r="L29" i="2"/>
  <c r="T29" i="2" s="1"/>
  <c r="K29" i="2"/>
  <c r="J29" i="2"/>
  <c r="L28" i="2"/>
  <c r="K28" i="2"/>
  <c r="S28" i="2" s="1"/>
  <c r="J28" i="2"/>
  <c r="R28" i="2" s="1"/>
  <c r="L27" i="2"/>
  <c r="T27" i="2" s="1"/>
  <c r="K27" i="2"/>
  <c r="S27" i="2" s="1"/>
  <c r="J27" i="2"/>
  <c r="R27" i="2" s="1"/>
  <c r="L26" i="2"/>
  <c r="K26" i="2"/>
  <c r="J26" i="2"/>
  <c r="L25" i="2"/>
  <c r="T25" i="2" s="1"/>
  <c r="K25" i="2"/>
  <c r="S25" i="2" s="1"/>
  <c r="J25" i="2"/>
  <c r="R25" i="2" s="1"/>
  <c r="L24" i="2"/>
  <c r="T24" i="2" s="1"/>
  <c r="K24" i="2"/>
  <c r="S24" i="2" s="1"/>
  <c r="J24" i="2"/>
  <c r="L23" i="2"/>
  <c r="K23" i="2"/>
  <c r="J23" i="2"/>
  <c r="R23" i="2" s="1"/>
  <c r="L22" i="2"/>
  <c r="T22" i="2" s="1"/>
  <c r="K22" i="2"/>
  <c r="S22" i="2" s="1"/>
  <c r="J22" i="2"/>
  <c r="R22" i="2" s="1"/>
  <c r="L21" i="2"/>
  <c r="T21" i="2" s="1"/>
  <c r="K21" i="2"/>
  <c r="J21" i="2"/>
  <c r="L20" i="2"/>
  <c r="K20" i="2"/>
  <c r="S20" i="2" s="1"/>
  <c r="J20" i="2"/>
  <c r="R20" i="2" s="1"/>
  <c r="L19" i="2"/>
  <c r="T19" i="2" s="1"/>
  <c r="K19" i="2"/>
  <c r="S19" i="2" s="1"/>
  <c r="J19" i="2"/>
  <c r="R19" i="2" s="1"/>
  <c r="L18" i="2"/>
  <c r="K18" i="2"/>
  <c r="J18" i="2"/>
  <c r="L17" i="2"/>
  <c r="T17" i="2" s="1"/>
  <c r="K17" i="2"/>
  <c r="S17" i="2" s="1"/>
  <c r="J17" i="2"/>
  <c r="R17" i="2" s="1"/>
  <c r="L16" i="2"/>
  <c r="T16" i="2" s="1"/>
  <c r="K16" i="2"/>
  <c r="S16" i="2" s="1"/>
  <c r="J16" i="2"/>
  <c r="L15" i="2"/>
  <c r="K15" i="2"/>
  <c r="J15" i="2"/>
  <c r="R15" i="2" s="1"/>
  <c r="L14" i="2"/>
  <c r="T14" i="2" s="1"/>
  <c r="K14" i="2"/>
  <c r="S14" i="2" s="1"/>
  <c r="J14" i="2"/>
  <c r="R14" i="2" s="1"/>
  <c r="L13" i="2"/>
  <c r="T13" i="2" s="1"/>
  <c r="K13" i="2"/>
  <c r="J13" i="2"/>
  <c r="L12" i="2"/>
  <c r="K12" i="2"/>
  <c r="S12" i="2" s="1"/>
  <c r="J12" i="2"/>
  <c r="R12" i="2" s="1"/>
  <c r="L11" i="2"/>
  <c r="T11" i="2" s="1"/>
  <c r="K11" i="2"/>
  <c r="S11" i="2" s="1"/>
  <c r="J11" i="2"/>
  <c r="R11" i="2" s="1"/>
  <c r="L10" i="2"/>
  <c r="K10" i="2"/>
  <c r="J10" i="2"/>
  <c r="L9" i="2"/>
  <c r="T9" i="2" s="1"/>
  <c r="K9" i="2"/>
  <c r="S9" i="2" s="1"/>
  <c r="J9" i="2"/>
  <c r="R9" i="2" s="1"/>
  <c r="L8" i="2"/>
  <c r="T8" i="2" s="1"/>
  <c r="K8" i="2"/>
  <c r="J8" i="2"/>
  <c r="L7" i="2"/>
  <c r="K7" i="2"/>
  <c r="J7" i="2"/>
  <c r="R7" i="2" s="1"/>
  <c r="L6" i="2"/>
  <c r="E6" i="1" s="1"/>
  <c r="K6" i="2"/>
  <c r="O6" i="2" s="1"/>
  <c r="J6" i="2"/>
  <c r="C6" i="1" s="1"/>
  <c r="B30" i="1"/>
  <c r="E29" i="1"/>
  <c r="D29" i="1"/>
  <c r="C29" i="1"/>
  <c r="B29" i="1"/>
  <c r="E28" i="1"/>
  <c r="B28" i="1"/>
  <c r="D27" i="1"/>
  <c r="C27" i="1"/>
  <c r="B27" i="1"/>
  <c r="E26" i="1"/>
  <c r="D26" i="1"/>
  <c r="C26" i="1"/>
  <c r="B26" i="1"/>
  <c r="E25" i="1"/>
  <c r="D25" i="1"/>
  <c r="C25" i="1"/>
  <c r="B25" i="1"/>
  <c r="D24" i="1"/>
  <c r="C24" i="1"/>
  <c r="B24" i="1"/>
  <c r="E23" i="1"/>
  <c r="D23" i="1"/>
  <c r="C23" i="1"/>
  <c r="B23" i="1"/>
  <c r="B22" i="1"/>
  <c r="E21" i="1"/>
  <c r="D21" i="1"/>
  <c r="C21" i="1"/>
  <c r="B21" i="1"/>
  <c r="E20" i="1"/>
  <c r="B20" i="1"/>
  <c r="D19" i="1"/>
  <c r="C19" i="1"/>
  <c r="B19" i="1"/>
  <c r="E18" i="1"/>
  <c r="D18" i="1"/>
  <c r="C18" i="1"/>
  <c r="B18" i="1"/>
  <c r="E17" i="1"/>
  <c r="D17" i="1"/>
  <c r="C17" i="1"/>
  <c r="B17" i="1"/>
  <c r="D16" i="1"/>
  <c r="C16" i="1"/>
  <c r="B16" i="1"/>
  <c r="E15" i="1"/>
  <c r="D15" i="1"/>
  <c r="C15" i="1"/>
  <c r="B15" i="1"/>
  <c r="B14" i="1"/>
  <c r="E13" i="1"/>
  <c r="D13" i="1"/>
  <c r="C13" i="1"/>
  <c r="B13" i="1"/>
  <c r="E12" i="1"/>
  <c r="B12" i="1"/>
  <c r="D11" i="1"/>
  <c r="C11" i="1"/>
  <c r="B11" i="1"/>
  <c r="E10" i="1"/>
  <c r="D10" i="1"/>
  <c r="C10" i="1"/>
  <c r="B10" i="1"/>
  <c r="E9" i="1"/>
  <c r="D9" i="1"/>
  <c r="C9" i="1"/>
  <c r="B9" i="1"/>
  <c r="D8" i="1"/>
  <c r="C8" i="1"/>
  <c r="B8" i="1"/>
  <c r="E7" i="1"/>
  <c r="D7" i="1"/>
  <c r="C7" i="1"/>
  <c r="B7" i="1"/>
  <c r="B6" i="1"/>
  <c r="C4" i="1"/>
  <c r="J22" i="4" l="1"/>
  <c r="J35" i="4"/>
  <c r="S7" i="2"/>
  <c r="R10" i="2"/>
  <c r="T12" i="2"/>
  <c r="S15" i="2"/>
  <c r="R18" i="2"/>
  <c r="T20" i="2"/>
  <c r="S23" i="2"/>
  <c r="R26" i="2"/>
  <c r="T28" i="2"/>
  <c r="D9" i="3"/>
  <c r="D25" i="3"/>
  <c r="J6" i="4"/>
  <c r="J13" i="4"/>
  <c r="M16" i="4"/>
  <c r="J19" i="4"/>
  <c r="L23" i="4"/>
  <c r="J29" i="4"/>
  <c r="L36" i="4"/>
  <c r="M39" i="4"/>
  <c r="M42" i="4"/>
  <c r="C23" i="5"/>
  <c r="D36" i="5"/>
  <c r="M10" i="6"/>
  <c r="J13" i="6"/>
  <c r="J16" i="6"/>
  <c r="L21" i="6"/>
  <c r="J26" i="6"/>
  <c r="M29" i="6"/>
  <c r="M34" i="6"/>
  <c r="L42" i="6"/>
  <c r="K14" i="8"/>
  <c r="K22" i="8"/>
  <c r="K30" i="8"/>
  <c r="K38" i="8"/>
  <c r="K46" i="8"/>
  <c r="E11" i="1"/>
  <c r="C12" i="1"/>
  <c r="C14" i="1"/>
  <c r="C20" i="1"/>
  <c r="C22" i="1"/>
  <c r="C28" i="1"/>
  <c r="C30" i="1"/>
  <c r="T7" i="2"/>
  <c r="S10" i="2"/>
  <c r="R13" i="2"/>
  <c r="T15" i="2"/>
  <c r="S18" i="2"/>
  <c r="R21" i="2"/>
  <c r="T23" i="2"/>
  <c r="S26" i="2"/>
  <c r="R29" i="2"/>
  <c r="D20" i="3"/>
  <c r="D36" i="3"/>
  <c r="L7" i="4"/>
  <c r="M10" i="4"/>
  <c r="L18" i="4"/>
  <c r="L20" i="4"/>
  <c r="M23" i="4"/>
  <c r="M26" i="4"/>
  <c r="J39" i="4"/>
  <c r="C10" i="5"/>
  <c r="D15" i="5"/>
  <c r="C26" i="5"/>
  <c r="C34" i="5"/>
  <c r="C12" i="7"/>
  <c r="C20" i="7"/>
  <c r="C28" i="7"/>
  <c r="C36" i="7"/>
  <c r="C44" i="7"/>
  <c r="E19" i="1"/>
  <c r="L16" i="6"/>
  <c r="L22" i="6"/>
  <c r="D6" i="1"/>
  <c r="D12" i="1"/>
  <c r="D14" i="1"/>
  <c r="D20" i="1"/>
  <c r="D22" i="1"/>
  <c r="D28" i="1"/>
  <c r="D30" i="1"/>
  <c r="R8" i="2"/>
  <c r="T10" i="2"/>
  <c r="S13" i="2"/>
  <c r="R16" i="2"/>
  <c r="T18" i="2"/>
  <c r="S21" i="2"/>
  <c r="R24" i="2"/>
  <c r="T26" i="2"/>
  <c r="S29" i="2"/>
  <c r="C10" i="3"/>
  <c r="C26" i="3"/>
  <c r="D39" i="3"/>
  <c r="M7" i="4"/>
  <c r="L11" i="4"/>
  <c r="M14" i="4"/>
  <c r="J17" i="4"/>
  <c r="J20" i="4"/>
  <c r="J23" i="4"/>
  <c r="J33" i="4"/>
  <c r="L38" i="4"/>
  <c r="L41" i="4"/>
  <c r="M44" i="4"/>
  <c r="C13" i="5"/>
  <c r="D26" i="5"/>
  <c r="C29" i="5"/>
  <c r="M11" i="6"/>
  <c r="M18" i="6"/>
  <c r="L27" i="6"/>
  <c r="M30" i="6"/>
  <c r="L39" i="6"/>
  <c r="K8" i="8"/>
  <c r="K16" i="8"/>
  <c r="K24" i="8"/>
  <c r="K32" i="8"/>
  <c r="K40" i="8"/>
  <c r="K48" i="8"/>
  <c r="E8" i="1"/>
  <c r="E14" i="1"/>
  <c r="E16" i="1"/>
  <c r="E22" i="1"/>
  <c r="E24" i="1"/>
  <c r="E30" i="1"/>
  <c r="S8" i="2"/>
  <c r="D10" i="3"/>
  <c r="C13" i="3"/>
  <c r="C29" i="3"/>
  <c r="D42" i="3"/>
  <c r="C45" i="3"/>
  <c r="J7" i="4"/>
  <c r="M12" i="4"/>
  <c r="J14" i="4"/>
  <c r="M17" i="4"/>
  <c r="L22" i="4"/>
  <c r="L25" i="4"/>
  <c r="M28" i="4"/>
  <c r="L35" i="4"/>
  <c r="J37" i="4"/>
  <c r="M40" i="4"/>
  <c r="J43" i="4"/>
  <c r="D13" i="5"/>
  <c r="D29" i="5"/>
  <c r="D37" i="5"/>
  <c r="J7" i="6"/>
  <c r="J10" i="6"/>
  <c r="L15" i="6"/>
  <c r="J24" i="6"/>
  <c r="M38" i="6"/>
  <c r="K9" i="8"/>
  <c r="K17" i="8"/>
  <c r="K25" i="8"/>
  <c r="K33" i="8"/>
  <c r="K41" i="8"/>
  <c r="E27" i="1"/>
  <c r="C40" i="3"/>
  <c r="D45" i="3"/>
  <c r="L19" i="4"/>
  <c r="J41" i="4"/>
  <c r="D40" i="5"/>
  <c r="J11" i="6"/>
  <c r="M19" i="6"/>
  <c r="P6" i="2"/>
  <c r="C14" i="3"/>
  <c r="D19" i="3"/>
  <c r="C30" i="3"/>
  <c r="J12" i="4"/>
  <c r="J15" i="4"/>
  <c r="J25" i="4"/>
  <c r="J28" i="4"/>
  <c r="J31" i="4"/>
  <c r="C9" i="5"/>
  <c r="C17" i="5"/>
  <c r="D30" i="5"/>
  <c r="C33" i="5"/>
  <c r="J8" i="6"/>
  <c r="L12" i="6"/>
  <c r="J15" i="6"/>
  <c r="J19" i="6"/>
  <c r="J32" i="6"/>
  <c r="L40" i="6"/>
  <c r="K12" i="8"/>
  <c r="K20" i="8"/>
  <c r="K28" i="8"/>
  <c r="K36" i="8"/>
  <c r="K44" i="8"/>
  <c r="M8" i="6"/>
  <c r="J9" i="6"/>
  <c r="M15" i="6"/>
  <c r="L20" i="6"/>
  <c r="J25" i="6"/>
  <c r="L28" i="6"/>
  <c r="M31" i="6"/>
  <c r="J33" i="6"/>
  <c r="L36" i="6"/>
  <c r="M39" i="6"/>
  <c r="J41" i="6"/>
  <c r="L9" i="6"/>
  <c r="M12" i="6"/>
  <c r="J14" i="6"/>
  <c r="L17" i="6"/>
  <c r="M20" i="6"/>
  <c r="J22" i="6"/>
  <c r="M28" i="6"/>
  <c r="J30" i="6"/>
  <c r="L33" i="6"/>
  <c r="M36" i="6"/>
  <c r="J38" i="6"/>
  <c r="L41" i="6"/>
  <c r="M7" i="6"/>
  <c r="J17" i="6"/>
  <c r="L14" i="6"/>
  <c r="M17" i="6"/>
  <c r="M25" i="6"/>
  <c r="J27" i="6"/>
  <c r="L30" i="6"/>
  <c r="M33" i="6"/>
  <c r="J35" i="6"/>
  <c r="L38" i="6"/>
  <c r="M41" i="6"/>
  <c r="M16" i="6"/>
  <c r="M9" i="6"/>
  <c r="L11" i="6"/>
  <c r="L19" i="6"/>
  <c r="J31" i="6"/>
  <c r="M23" i="6"/>
  <c r="M24" i="6"/>
  <c r="M40" i="6"/>
  <c r="M13" i="6"/>
  <c r="M37" i="6"/>
  <c r="J8" i="4"/>
  <c r="J16" i="4"/>
  <c r="M22" i="4"/>
  <c r="J24" i="4"/>
  <c r="M30" i="4"/>
  <c r="J32" i="4"/>
  <c r="M38" i="4"/>
  <c r="J40" i="4"/>
  <c r="L43" i="4"/>
  <c r="L8" i="4"/>
  <c r="M11" i="4"/>
  <c r="L16" i="4"/>
  <c r="M19" i="4"/>
  <c r="L24" i="4"/>
  <c r="M27" i="4"/>
  <c r="L32" i="4"/>
  <c r="M35" i="4"/>
  <c r="L40" i="4"/>
  <c r="M43" i="4"/>
  <c r="M8" i="4"/>
  <c r="J10" i="4"/>
  <c r="L13" i="4"/>
  <c r="J18" i="4"/>
  <c r="L21" i="4"/>
  <c r="J26" i="4"/>
  <c r="L29" i="4"/>
  <c r="M32" i="4"/>
  <c r="J34" i="4"/>
  <c r="L37" i="4"/>
  <c r="J42" i="4"/>
  <c r="M13" i="4"/>
  <c r="M21" i="4"/>
  <c r="M29" i="4"/>
  <c r="M37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<sst xmlns="http://schemas.openxmlformats.org/spreadsheetml/2006/main" count="807" uniqueCount="343">
  <si>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</si>
  <si>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</si>
  <si>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</si>
  <si>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</si>
  <si>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</si>
  <si>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</si>
  <si>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</si>
  <si>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</si>
  <si>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</si>
  <si>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</si>
  <si>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</si>
  <si>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</si>
  <si>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</si>
  <si>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</si>
  <si>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</si>
  <si>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</si>
  <si>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</si>
  <si>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</si>
  <si>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</si>
  <si>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</si>
  <si>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</si>
  <si>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</si>
  <si>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</si>
  <si>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</si>
  <si>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</si>
  <si>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</si>
  <si>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</si>
  <si>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</si>
  <si>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</si>
  <si>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</si>
  <si>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</si>
  <si>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</si>
  <si>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</si>
  <si>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</si>
  <si>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</si>
  <si>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</si>
  <si>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</si>
  <si>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</si>
  <si>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</si>
  <si>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</si>
  <si>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</si>
  <si>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</si>
  <si>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</si>
  <si>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</si>
  <si>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</si>
  <si>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</si>
  <si>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</si>
  <si>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</si>
  <si>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</si>
  <si>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</si>
  <si>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</si>
  <si>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</si>
  <si>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</si>
  <si>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</si>
  <si>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</si>
  <si>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</si>
  <si>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</si>
  <si>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</si>
  <si>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</si>
  <si>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</si>
  <si>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</si>
  <si>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</si>
  <si>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</si>
  <si>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</si>
  <si>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</si>
  <si>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</si>
  <si>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</si>
  <si>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</si>
  <si>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</si>
  <si>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</si>
  <si>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</si>
  <si>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</si>
  <si>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</si>
  <si>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</si>
  <si>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</si>
  <si>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</si>
  <si>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</si>
  <si>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</si>
  <si>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</si>
  <si>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</si>
  <si>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</si>
  <si>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</si>
  <si>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</si>
  <si>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</si>
  <si>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</si>
  <si>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</si>
  <si>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</si>
  <si>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</si>
  <si>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</si>
  <si>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</si>
  <si>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</si>
  <si>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</si>
  <si>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</si>
  <si>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</si>
  <si>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</si>
  <si>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</si>
  <si>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</si>
  <si>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</si>
  <si>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</si>
  <si>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</si>
  <si>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</si>
  <si>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</si>
  <si>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</si>
  <si>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</si>
  <si>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</si>
  <si>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</si>
  <si>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</si>
  <si>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</si>
  <si>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</si>
  <si>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</si>
  <si>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</si>
  <si>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</si>
  <si>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</si>
  <si>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</si>
  <si>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</si>
  <si>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</si>
  <si>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</si>
  <si>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</si>
  <si>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</si>
  <si>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</si>
  <si>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</si>
  <si>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</si>
  <si>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</si>
  <si>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</si>
  <si>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</si>
  <si>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</si>
  <si>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</si>
  <si>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</si>
  <si>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</si>
  <si>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</si>
  <si>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</si>
  <si>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</si>
  <si>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</si>
  <si>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</si>
  <si>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</si>
  <si>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</si>
  <si>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</si>
  <si>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</si>
  <si>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</si>
  <si>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</si>
  <si>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</si>
  <si>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</si>
  <si>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</si>
  <si>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</si>
  <si>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</si>
  <si>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</si>
  <si>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</si>
  <si>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</si>
  <si>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</si>
  <si>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</si>
  <si>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</si>
  <si>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</si>
  <si>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</si>
  <si>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</si>
  <si>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</si>
  <si>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</si>
  <si>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</si>
  <si>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</si>
  <si>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</si>
  <si>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</si>
  <si>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</si>
  <si>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</si>
  <si>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</si>
  <si>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</si>
  <si>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</si>
  <si>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</si>
  <si>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</si>
  <si>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</si>
  <si>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</si>
  <si>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</si>
  <si>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</si>
  <si>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</si>
  <si>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</si>
  <si>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</si>
  <si>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</si>
  <si>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</si>
  <si>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</si>
  <si>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</si>
  <si>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</si>
  <si>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</si>
  <si>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</si>
  <si>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</si>
  <si>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</si>
  <si>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</si>
  <si>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</si>
  <si>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</si>
  <si>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</si>
  <si>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</si>
  <si>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</si>
  <si>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</si>
  <si>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</si>
  <si>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</si>
  <si>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</si>
  <si>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</si>
  <si>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</si>
  <si>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</si>
  <si>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</si>
  <si>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</si>
  <si>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</si>
  <si>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</si>
  <si>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</si>
  <si>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</si>
  <si>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</si>
  <si>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</si>
  <si>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</si>
  <si>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</si>
  <si>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</si>
  <si>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</si>
  <si>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</si>
  <si>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</si>
  <si>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</si>
  <si>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</si>
  <si>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</si>
  <si>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</si>
  <si>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</si>
  <si>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</si>
  <si>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</si>
  <si>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</si>
  <si>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</si>
  <si>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</si>
  <si>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</si>
  <si>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</si>
  <si>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</si>
  <si>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</si>
  <si>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</si>
  <si>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</si>
  <si>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</si>
  <si>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</si>
  <si>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</si>
  <si>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</si>
  <si>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</si>
  <si>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</si>
  <si>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</si>
  <si>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</si>
  <si>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</si>
  <si>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</si>
  <si>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</si>
  <si>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</si>
  <si>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</si>
  <si>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</si>
  <si>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</si>
  <si>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</si>
  <si>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Condotel (Min .75 DSCR)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</si>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</sst>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E01045A7-16E0-44D1-8E57-8963DB70BDD1}"/>
    <cellStyle name="Percent" xfId="2" builtinId="5"/>
    <cellStyle name="Percent 2" xfId="5" xr:uid="{92DE6DBB-3968-472C-A323-35AA8A394142}"/>
    <cellStyle name="Percent 2 4" xfId="3" xr:uid="{807FA051-18CF-4FDC-ADDD-C96C13509629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CB621D2-5DA6-4E41-87B4-814A387D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D4BF4AF-0E3B-4EA3-AD09-7E6A58E8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FA65FCF-4EC8-467B-AA6F-6AC5B25B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F0A6CF5-DE11-4340-ABB6-330415C51D67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6814AE1-E22D-5B14-78B6-C2FD307B42A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9E4B3525-2DFC-C2A1-CC22-A42875D1B8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A072CC2-6542-FAD0-E632-358576D80255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0FD5D15-8A4E-43EC-BFF0-3B720157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D32F-9338-458B-84D7-7536C2244C6B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B8" sqref="AB8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03/13/2024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98.75</v>
      </c>
      <c r="D6" s="34">
        <f>'Flex Supreme Pricer'!K6</f>
        <v>98.5</v>
      </c>
      <c r="E6" s="35">
        <f>'Flex Supreme Pricer'!L6</f>
        <v>98.25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99.375</v>
      </c>
      <c r="D7" s="34">
        <f>'Flex Supreme Pricer'!K7</f>
        <v>99.125</v>
      </c>
      <c r="E7" s="35">
        <f>'Flex Supreme Pricer'!L7</f>
        <v>98.875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100</v>
      </c>
      <c r="D8" s="34">
        <f>'Flex Supreme Pricer'!K8</f>
        <v>99.75</v>
      </c>
      <c r="E8" s="35">
        <f>'Flex Supreme Pricer'!L8</f>
        <v>99.5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100.625</v>
      </c>
      <c r="D9" s="34">
        <f>'Flex Supreme Pricer'!K9</f>
        <v>100.375</v>
      </c>
      <c r="E9" s="35">
        <f>'Flex Supreme Pricer'!L9</f>
        <v>100.125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101.125</v>
      </c>
      <c r="D10" s="34">
        <f>'Flex Supreme Pricer'!K10</f>
        <v>100.875</v>
      </c>
      <c r="E10" s="35">
        <f>'Flex Supreme Pricer'!L10</f>
        <v>100.625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101.625</v>
      </c>
      <c r="D11" s="34">
        <f>'Flex Supreme Pricer'!K11</f>
        <v>101.375</v>
      </c>
      <c r="E11" s="35">
        <f>'Flex Supreme Pricer'!L11</f>
        <v>101.125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102.125</v>
      </c>
      <c r="D12" s="34">
        <f>'Flex Supreme Pricer'!K12</f>
        <v>101.875</v>
      </c>
      <c r="E12" s="35">
        <f>'Flex Supreme Pricer'!L12</f>
        <v>101.625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102.625</v>
      </c>
      <c r="D13" s="34">
        <f>'Flex Supreme Pricer'!K13</f>
        <v>102.375</v>
      </c>
      <c r="E13" s="35">
        <f>'Flex Supreme Pricer'!L13</f>
        <v>102.125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103</v>
      </c>
      <c r="D14" s="34">
        <f>'Flex Supreme Pricer'!K14</f>
        <v>102.75</v>
      </c>
      <c r="E14" s="35">
        <f>'Flex Supreme Pricer'!L14</f>
        <v>102.5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103.375</v>
      </c>
      <c r="D15" s="34">
        <f>'Flex Supreme Pricer'!K15</f>
        <v>103.125</v>
      </c>
      <c r="E15" s="35">
        <f>'Flex Supreme Pricer'!L15</f>
        <v>102.875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103.75</v>
      </c>
      <c r="D16" s="34">
        <f>'Flex Supreme Pricer'!K16</f>
        <v>103.5</v>
      </c>
      <c r="E16" s="35">
        <f>'Flex Supreme Pricer'!L16</f>
        <v>103.25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104.125</v>
      </c>
      <c r="D17" s="34">
        <f>'Flex Supreme Pricer'!K17</f>
        <v>103.875</v>
      </c>
      <c r="E17" s="35">
        <f>'Flex Supreme Pricer'!L17</f>
        <v>103.625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104.5</v>
      </c>
      <c r="D18" s="34">
        <f>'Flex Supreme Pricer'!K18</f>
        <v>104.25</v>
      </c>
      <c r="E18" s="35">
        <f>'Flex Supreme Pricer'!L18</f>
        <v>104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104.875</v>
      </c>
      <c r="D19" s="34">
        <f>'Flex Supreme Pricer'!K19</f>
        <v>104.625</v>
      </c>
      <c r="E19" s="35">
        <f>'Flex Supreme Pricer'!L19</f>
        <v>104.375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105.25</v>
      </c>
      <c r="D20" s="34">
        <f>'Flex Supreme Pricer'!K20</f>
        <v>105</v>
      </c>
      <c r="E20" s="35">
        <f>'Flex Supreme Pricer'!L20</f>
        <v>104.75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105.625</v>
      </c>
      <c r="D21" s="34">
        <f>'Flex Supreme Pricer'!K21</f>
        <v>105.375</v>
      </c>
      <c r="E21" s="35">
        <f>'Flex Supreme Pricer'!L21</f>
        <v>105.125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106</v>
      </c>
      <c r="D22" s="34">
        <f>'Flex Supreme Pricer'!K22</f>
        <v>105.75</v>
      </c>
      <c r="E22" s="35">
        <f>'Flex Supreme Pricer'!L22</f>
        <v>105.5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106.375</v>
      </c>
      <c r="D23" s="34">
        <f>'Flex Supreme Pricer'!K23</f>
        <v>106.125</v>
      </c>
      <c r="E23" s="35">
        <f>'Flex Supreme Pricer'!L23</f>
        <v>105.875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106.75</v>
      </c>
      <c r="D24" s="34">
        <f>'Flex Supreme Pricer'!K24</f>
        <v>106.5</v>
      </c>
      <c r="E24" s="35">
        <f>'Flex Supreme Pricer'!L24</f>
        <v>106.25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107.125</v>
      </c>
      <c r="D25" s="34">
        <f>'Flex Supreme Pricer'!K25</f>
        <v>106.875</v>
      </c>
      <c r="E25" s="35">
        <f>'Flex Supreme Pricer'!L25</f>
        <v>106.625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107.5</v>
      </c>
      <c r="D26" s="34">
        <f>'Flex Supreme Pricer'!K26</f>
        <v>107.25</v>
      </c>
      <c r="E26" s="35">
        <f>'Flex Supreme Pricer'!L26</f>
        <v>107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107.875</v>
      </c>
      <c r="D27" s="34">
        <f>'Flex Supreme Pricer'!K27</f>
        <v>107.625</v>
      </c>
      <c r="E27" s="35">
        <f>'Flex Supreme Pricer'!L27</f>
        <v>107.375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108.25</v>
      </c>
      <c r="D28" s="34">
        <f>'Flex Supreme Pricer'!K28</f>
        <v>108</v>
      </c>
      <c r="E28" s="35">
        <f>'Flex Supreme Pricer'!L28</f>
        <v>107.75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108.625</v>
      </c>
      <c r="D29" s="34">
        <f>'Flex Supreme Pricer'!K29</f>
        <v>108.375</v>
      </c>
      <c r="E29" s="35">
        <f>'Flex Supreme Pricer'!L29</f>
        <v>108.125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109</v>
      </c>
      <c r="D30" s="104">
        <f>'Flex Supreme Pricer'!K30</f>
        <v>108.75</v>
      </c>
      <c r="E30" s="105">
        <f>'Flex Supreme Pricer'!L30</f>
        <v>108.5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C7CB-144E-4139-993E-AFA5EAF8051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98.875</v>
      </c>
      <c r="C6" s="219">
        <v>98.625</v>
      </c>
      <c r="D6" s="220">
        <v>98.375</v>
      </c>
      <c r="F6" s="221">
        <v>-0.125</v>
      </c>
      <c r="G6" s="221">
        <v>-0.125</v>
      </c>
      <c r="H6" s="221">
        <v>-0.125</v>
      </c>
      <c r="I6" s="221">
        <v>0</v>
      </c>
      <c r="J6" s="222">
        <f>F6+B6</f>
        <v>98.75</v>
      </c>
      <c r="K6" s="223">
        <f t="shared" ref="K6:L21" si="0">G6+C6</f>
        <v>98.5</v>
      </c>
      <c r="L6" s="224">
        <f t="shared" si="0"/>
        <v>98.25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99.5</v>
      </c>
      <c r="C7" s="219">
        <v>99.25</v>
      </c>
      <c r="D7" s="220">
        <v>99</v>
      </c>
      <c r="F7" s="221">
        <v>-0.125</v>
      </c>
      <c r="G7" s="221">
        <v>-0.125</v>
      </c>
      <c r="H7" s="221">
        <v>-0.125</v>
      </c>
      <c r="I7" s="221">
        <v>0</v>
      </c>
      <c r="J7" s="222">
        <f t="shared" ref="J7:L30" si="1">F7+B7</f>
        <v>99.375</v>
      </c>
      <c r="K7" s="223">
        <f t="shared" si="0"/>
        <v>99.125</v>
      </c>
      <c r="L7" s="224">
        <f t="shared" si="0"/>
        <v>98.875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100.125</v>
      </c>
      <c r="C8" s="219">
        <v>99.875</v>
      </c>
      <c r="D8" s="220">
        <v>99.625</v>
      </c>
      <c r="F8" s="221">
        <v>-0.125</v>
      </c>
      <c r="G8" s="221">
        <v>-0.125</v>
      </c>
      <c r="H8" s="221">
        <v>-0.125</v>
      </c>
      <c r="I8" s="221">
        <v>0</v>
      </c>
      <c r="J8" s="222">
        <f t="shared" si="1"/>
        <v>100</v>
      </c>
      <c r="K8" s="223">
        <f t="shared" si="0"/>
        <v>99.75</v>
      </c>
      <c r="L8" s="224">
        <f t="shared" si="0"/>
        <v>99.5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100.75</v>
      </c>
      <c r="C9" s="219">
        <v>100.5</v>
      </c>
      <c r="D9" s="220">
        <v>100.25</v>
      </c>
      <c r="F9" s="221">
        <v>-0.125</v>
      </c>
      <c r="G9" s="221">
        <v>-0.125</v>
      </c>
      <c r="H9" s="221">
        <v>-0.125</v>
      </c>
      <c r="I9" s="221">
        <v>0</v>
      </c>
      <c r="J9" s="222">
        <f t="shared" si="1"/>
        <v>100.625</v>
      </c>
      <c r="K9" s="223">
        <f t="shared" si="0"/>
        <v>100.375</v>
      </c>
      <c r="L9" s="224">
        <f t="shared" si="0"/>
        <v>100.125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101.25</v>
      </c>
      <c r="C10" s="219">
        <v>101</v>
      </c>
      <c r="D10" s="220">
        <v>100.75</v>
      </c>
      <c r="F10" s="221">
        <v>-0.125</v>
      </c>
      <c r="G10" s="221">
        <v>-0.125</v>
      </c>
      <c r="H10" s="221">
        <v>-0.125</v>
      </c>
      <c r="I10" s="221">
        <v>0</v>
      </c>
      <c r="J10" s="222">
        <f t="shared" si="1"/>
        <v>101.125</v>
      </c>
      <c r="K10" s="223">
        <f t="shared" si="0"/>
        <v>100.875</v>
      </c>
      <c r="L10" s="224">
        <f t="shared" si="0"/>
        <v>100.625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101.75</v>
      </c>
      <c r="C11" s="219">
        <v>101.5</v>
      </c>
      <c r="D11" s="220">
        <v>101.25</v>
      </c>
      <c r="F11" s="221">
        <v>-0.125</v>
      </c>
      <c r="G11" s="221">
        <v>-0.125</v>
      </c>
      <c r="H11" s="221">
        <v>-0.125</v>
      </c>
      <c r="I11" s="221">
        <v>0</v>
      </c>
      <c r="J11" s="222">
        <f t="shared" si="1"/>
        <v>101.625</v>
      </c>
      <c r="K11" s="223">
        <f t="shared" si="0"/>
        <v>101.375</v>
      </c>
      <c r="L11" s="224">
        <f t="shared" si="0"/>
        <v>101.125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102.25</v>
      </c>
      <c r="C12" s="219">
        <v>102</v>
      </c>
      <c r="D12" s="220">
        <v>101.75</v>
      </c>
      <c r="F12" s="221">
        <v>-0.125</v>
      </c>
      <c r="G12" s="221">
        <v>-0.125</v>
      </c>
      <c r="H12" s="221">
        <v>-0.125</v>
      </c>
      <c r="I12" s="221">
        <v>0</v>
      </c>
      <c r="J12" s="222">
        <f t="shared" si="1"/>
        <v>102.125</v>
      </c>
      <c r="K12" s="223">
        <f t="shared" si="0"/>
        <v>101.875</v>
      </c>
      <c r="L12" s="224">
        <f t="shared" si="0"/>
        <v>101.625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102.75</v>
      </c>
      <c r="C13" s="219">
        <v>102.5</v>
      </c>
      <c r="D13" s="220">
        <v>102.25</v>
      </c>
      <c r="F13" s="221">
        <v>-0.125</v>
      </c>
      <c r="G13" s="221">
        <v>-0.125</v>
      </c>
      <c r="H13" s="221">
        <v>-0.125</v>
      </c>
      <c r="I13" s="221">
        <v>0</v>
      </c>
      <c r="J13" s="222">
        <f t="shared" si="1"/>
        <v>102.625</v>
      </c>
      <c r="K13" s="223">
        <f t="shared" si="0"/>
        <v>102.375</v>
      </c>
      <c r="L13" s="224">
        <f t="shared" si="0"/>
        <v>102.125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103.125</v>
      </c>
      <c r="C14" s="219">
        <v>102.875</v>
      </c>
      <c r="D14" s="220">
        <v>102.625</v>
      </c>
      <c r="F14" s="221">
        <v>-0.125</v>
      </c>
      <c r="G14" s="221">
        <v>-0.125</v>
      </c>
      <c r="H14" s="221">
        <v>-0.125</v>
      </c>
      <c r="I14" s="221">
        <v>0</v>
      </c>
      <c r="J14" s="222">
        <f t="shared" si="1"/>
        <v>103</v>
      </c>
      <c r="K14" s="223">
        <f t="shared" si="0"/>
        <v>102.75</v>
      </c>
      <c r="L14" s="224">
        <f t="shared" si="0"/>
        <v>102.5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103.5</v>
      </c>
      <c r="C15" s="219">
        <v>103.25</v>
      </c>
      <c r="D15" s="220">
        <v>103</v>
      </c>
      <c r="F15" s="221">
        <v>-0.125</v>
      </c>
      <c r="G15" s="221">
        <v>-0.125</v>
      </c>
      <c r="H15" s="221">
        <v>-0.125</v>
      </c>
      <c r="I15" s="221">
        <v>0</v>
      </c>
      <c r="J15" s="222">
        <f t="shared" si="1"/>
        <v>103.375</v>
      </c>
      <c r="K15" s="223">
        <f t="shared" si="0"/>
        <v>103.125</v>
      </c>
      <c r="L15" s="224">
        <f t="shared" si="0"/>
        <v>102.875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103.875</v>
      </c>
      <c r="C16" s="219">
        <v>103.625</v>
      </c>
      <c r="D16" s="220">
        <v>103.375</v>
      </c>
      <c r="F16" s="221">
        <v>-0.125</v>
      </c>
      <c r="G16" s="221">
        <v>-0.125</v>
      </c>
      <c r="H16" s="221">
        <v>-0.125</v>
      </c>
      <c r="I16" s="221">
        <v>0</v>
      </c>
      <c r="J16" s="222">
        <f t="shared" si="1"/>
        <v>103.75</v>
      </c>
      <c r="K16" s="223">
        <f t="shared" si="0"/>
        <v>103.5</v>
      </c>
      <c r="L16" s="224">
        <f t="shared" si="0"/>
        <v>103.25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104.25</v>
      </c>
      <c r="C17" s="219">
        <v>104</v>
      </c>
      <c r="D17" s="220">
        <v>103.75</v>
      </c>
      <c r="F17" s="221">
        <v>-0.125</v>
      </c>
      <c r="G17" s="221">
        <v>-0.125</v>
      </c>
      <c r="H17" s="221">
        <v>-0.125</v>
      </c>
      <c r="I17" s="221">
        <v>0</v>
      </c>
      <c r="J17" s="222">
        <f t="shared" si="1"/>
        <v>104.125</v>
      </c>
      <c r="K17" s="223">
        <f t="shared" si="0"/>
        <v>103.875</v>
      </c>
      <c r="L17" s="224">
        <f t="shared" si="0"/>
        <v>103.625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104.625</v>
      </c>
      <c r="C18" s="219">
        <v>104.375</v>
      </c>
      <c r="D18" s="220">
        <v>104.125</v>
      </c>
      <c r="F18" s="221">
        <v>-0.125</v>
      </c>
      <c r="G18" s="221">
        <v>-0.125</v>
      </c>
      <c r="H18" s="221">
        <v>-0.125</v>
      </c>
      <c r="I18" s="221">
        <v>0</v>
      </c>
      <c r="J18" s="222">
        <f t="shared" si="1"/>
        <v>104.5</v>
      </c>
      <c r="K18" s="223">
        <f t="shared" si="0"/>
        <v>104.25</v>
      </c>
      <c r="L18" s="224">
        <f t="shared" si="0"/>
        <v>104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105</v>
      </c>
      <c r="C19" s="219">
        <v>104.75</v>
      </c>
      <c r="D19" s="220">
        <v>104.5</v>
      </c>
      <c r="F19" s="221">
        <v>-0.125</v>
      </c>
      <c r="G19" s="221">
        <v>-0.125</v>
      </c>
      <c r="H19" s="221">
        <v>-0.125</v>
      </c>
      <c r="I19" s="221">
        <v>0</v>
      </c>
      <c r="J19" s="222">
        <f t="shared" si="1"/>
        <v>104.875</v>
      </c>
      <c r="K19" s="223">
        <f t="shared" si="0"/>
        <v>104.625</v>
      </c>
      <c r="L19" s="224">
        <f t="shared" si="0"/>
        <v>104.375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105.375</v>
      </c>
      <c r="C20" s="219">
        <v>105.125</v>
      </c>
      <c r="D20" s="220">
        <v>104.875</v>
      </c>
      <c r="F20" s="221">
        <v>-0.125</v>
      </c>
      <c r="G20" s="221">
        <v>-0.125</v>
      </c>
      <c r="H20" s="221">
        <v>-0.125</v>
      </c>
      <c r="I20" s="221">
        <v>0</v>
      </c>
      <c r="J20" s="222">
        <f t="shared" si="1"/>
        <v>105.25</v>
      </c>
      <c r="K20" s="223">
        <f t="shared" si="0"/>
        <v>105</v>
      </c>
      <c r="L20" s="224">
        <f t="shared" si="0"/>
        <v>104.75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105.75</v>
      </c>
      <c r="C21" s="219">
        <v>105.5</v>
      </c>
      <c r="D21" s="220">
        <v>105.25</v>
      </c>
      <c r="F21" s="221">
        <v>-0.125</v>
      </c>
      <c r="G21" s="221">
        <v>-0.125</v>
      </c>
      <c r="H21" s="221">
        <v>-0.125</v>
      </c>
      <c r="I21" s="221">
        <v>0</v>
      </c>
      <c r="J21" s="222">
        <f t="shared" si="1"/>
        <v>105.625</v>
      </c>
      <c r="K21" s="223">
        <f t="shared" si="0"/>
        <v>105.375</v>
      </c>
      <c r="L21" s="224">
        <f t="shared" si="0"/>
        <v>105.125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106.125</v>
      </c>
      <c r="C22" s="219">
        <v>105.875</v>
      </c>
      <c r="D22" s="220">
        <v>105.625</v>
      </c>
      <c r="F22" s="221">
        <v>-0.125</v>
      </c>
      <c r="G22" s="221">
        <v>-0.125</v>
      </c>
      <c r="H22" s="221">
        <v>-0.125</v>
      </c>
      <c r="I22" s="221">
        <v>0</v>
      </c>
      <c r="J22" s="222">
        <f t="shared" si="1"/>
        <v>106</v>
      </c>
      <c r="K22" s="223">
        <f t="shared" si="1"/>
        <v>105.75</v>
      </c>
      <c r="L22" s="224">
        <f t="shared" si="1"/>
        <v>105.5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106.5</v>
      </c>
      <c r="C23" s="219">
        <v>106.25</v>
      </c>
      <c r="D23" s="220">
        <v>106</v>
      </c>
      <c r="F23" s="221">
        <v>-0.125</v>
      </c>
      <c r="G23" s="221">
        <v>-0.125</v>
      </c>
      <c r="H23" s="221">
        <v>-0.125</v>
      </c>
      <c r="I23" s="221">
        <v>0</v>
      </c>
      <c r="J23" s="222">
        <f t="shared" si="1"/>
        <v>106.375</v>
      </c>
      <c r="K23" s="223">
        <f t="shared" si="1"/>
        <v>106.125</v>
      </c>
      <c r="L23" s="224">
        <f t="shared" si="1"/>
        <v>105.875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106.875</v>
      </c>
      <c r="C24" s="219">
        <v>106.625</v>
      </c>
      <c r="D24" s="220">
        <v>106.375</v>
      </c>
      <c r="F24" s="221">
        <v>-0.125</v>
      </c>
      <c r="G24" s="221">
        <v>-0.125</v>
      </c>
      <c r="H24" s="221">
        <v>-0.125</v>
      </c>
      <c r="I24" s="221">
        <v>0</v>
      </c>
      <c r="J24" s="222">
        <f t="shared" si="1"/>
        <v>106.75</v>
      </c>
      <c r="K24" s="223">
        <f t="shared" si="1"/>
        <v>106.5</v>
      </c>
      <c r="L24" s="224">
        <f t="shared" si="1"/>
        <v>106.25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107.25</v>
      </c>
      <c r="C25" s="219">
        <v>107</v>
      </c>
      <c r="D25" s="220">
        <v>106.75</v>
      </c>
      <c r="F25" s="221">
        <v>-0.125</v>
      </c>
      <c r="G25" s="221">
        <v>-0.125</v>
      </c>
      <c r="H25" s="221">
        <v>-0.125</v>
      </c>
      <c r="I25" s="221">
        <v>0</v>
      </c>
      <c r="J25" s="222">
        <f t="shared" si="1"/>
        <v>107.125</v>
      </c>
      <c r="K25" s="223">
        <f t="shared" si="1"/>
        <v>106.875</v>
      </c>
      <c r="L25" s="224">
        <f t="shared" si="1"/>
        <v>106.625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107.625</v>
      </c>
      <c r="C26" s="219">
        <v>107.375</v>
      </c>
      <c r="D26" s="220">
        <v>107.125</v>
      </c>
      <c r="F26" s="221">
        <v>-0.125</v>
      </c>
      <c r="G26" s="221">
        <v>-0.125</v>
      </c>
      <c r="H26" s="221">
        <v>-0.125</v>
      </c>
      <c r="I26" s="221">
        <v>0</v>
      </c>
      <c r="J26" s="222">
        <f t="shared" si="1"/>
        <v>107.5</v>
      </c>
      <c r="K26" s="223">
        <f t="shared" si="1"/>
        <v>107.25</v>
      </c>
      <c r="L26" s="224">
        <f t="shared" si="1"/>
        <v>107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108</v>
      </c>
      <c r="C27" s="219">
        <v>107.75</v>
      </c>
      <c r="D27" s="220">
        <v>107.5</v>
      </c>
      <c r="F27" s="221">
        <v>-0.125</v>
      </c>
      <c r="G27" s="221">
        <v>-0.125</v>
      </c>
      <c r="H27" s="221">
        <v>-0.125</v>
      </c>
      <c r="I27" s="221">
        <v>0</v>
      </c>
      <c r="J27" s="222">
        <f t="shared" si="1"/>
        <v>107.875</v>
      </c>
      <c r="K27" s="223">
        <f t="shared" si="1"/>
        <v>107.625</v>
      </c>
      <c r="L27" s="224">
        <f t="shared" si="1"/>
        <v>107.375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108.375</v>
      </c>
      <c r="C28" s="219">
        <v>108.125</v>
      </c>
      <c r="D28" s="220">
        <v>107.875</v>
      </c>
      <c r="F28" s="221">
        <v>-0.125</v>
      </c>
      <c r="G28" s="221">
        <v>-0.125</v>
      </c>
      <c r="H28" s="221">
        <v>-0.125</v>
      </c>
      <c r="I28" s="221">
        <v>0</v>
      </c>
      <c r="J28" s="222">
        <f t="shared" si="1"/>
        <v>108.25</v>
      </c>
      <c r="K28" s="223">
        <f t="shared" si="1"/>
        <v>108</v>
      </c>
      <c r="L28" s="224">
        <f t="shared" si="1"/>
        <v>107.75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108.75</v>
      </c>
      <c r="C29" s="219">
        <v>108.5</v>
      </c>
      <c r="D29" s="220">
        <v>108.25</v>
      </c>
      <c r="F29" s="221">
        <v>-0.125</v>
      </c>
      <c r="G29" s="221">
        <v>-0.125</v>
      </c>
      <c r="H29" s="221">
        <v>-0.125</v>
      </c>
      <c r="I29" s="221">
        <v>0</v>
      </c>
      <c r="J29" s="222">
        <f t="shared" si="1"/>
        <v>108.625</v>
      </c>
      <c r="K29" s="223">
        <f t="shared" si="1"/>
        <v>108.375</v>
      </c>
      <c r="L29" s="224">
        <f t="shared" si="1"/>
        <v>108.125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109.125</v>
      </c>
      <c r="C30" s="229">
        <v>108.875</v>
      </c>
      <c r="D30" s="230">
        <v>108.625</v>
      </c>
      <c r="E30" s="231"/>
      <c r="F30" s="221">
        <v>-0.125</v>
      </c>
      <c r="G30" s="221">
        <v>-0.125</v>
      </c>
      <c r="H30" s="221">
        <v>-0.125</v>
      </c>
      <c r="I30" s="221">
        <v>0</v>
      </c>
      <c r="J30" s="232">
        <f t="shared" si="1"/>
        <v>109</v>
      </c>
      <c r="K30" s="233">
        <f t="shared" si="1"/>
        <v>108.75</v>
      </c>
      <c r="L30" s="234">
        <f t="shared" si="1"/>
        <v>108.5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41E2-BA39-4484-9367-281E1D086801}">
  <sheetPr published="0" codeName="Sheet3">
    <tabColor rgb="FF00B0F0"/>
    <pageSetUpPr fitToPage="1"/>
  </sheetPr>
  <dimension ref="B1:AE63"/>
  <sheetViews>
    <sheetView topLeftCell="A37" zoomScaleNormal="100" workbookViewId="0">
      <selection activeCell="AB8" sqref="AB8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8" style="236" customWidth="1"/>
    <col min="7" max="7" width="23" style="236" bestFit="1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03/13/2024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87">
        <v>-4.625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87">
        <v>-4.875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C92-238D-422E-97E6-B7BCE74CD01F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98.01</v>
      </c>
      <c r="C6" s="220">
        <v>97.875</v>
      </c>
      <c r="E6" s="410">
        <v>-0.125</v>
      </c>
      <c r="F6" s="410">
        <v>-0.125</v>
      </c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98.635000000000005</v>
      </c>
      <c r="C7" s="220">
        <v>98.5</v>
      </c>
      <c r="E7" s="410">
        <v>-0.125</v>
      </c>
      <c r="F7" s="410">
        <v>-0.125</v>
      </c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99.26</v>
      </c>
      <c r="C8" s="220">
        <v>99.125</v>
      </c>
      <c r="E8" s="410">
        <v>-0.125</v>
      </c>
      <c r="F8" s="410">
        <v>-0.125</v>
      </c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99.885000000000005</v>
      </c>
      <c r="C9" s="220">
        <v>99.75</v>
      </c>
      <c r="E9" s="410">
        <v>-0.125</v>
      </c>
      <c r="F9" s="410">
        <v>-0.125</v>
      </c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100.51</v>
      </c>
      <c r="C10" s="220">
        <v>100.375</v>
      </c>
      <c r="E10" s="410">
        <v>-0.125</v>
      </c>
      <c r="F10" s="410">
        <v>-0.125</v>
      </c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101.01</v>
      </c>
      <c r="C11" s="220">
        <v>100.875</v>
      </c>
      <c r="E11" s="410">
        <v>-0.125</v>
      </c>
      <c r="F11" s="410">
        <v>-0.125</v>
      </c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101.38500000000001</v>
      </c>
      <c r="C12" s="220">
        <v>101.25</v>
      </c>
      <c r="E12" s="410">
        <v>-0.125</v>
      </c>
      <c r="F12" s="410">
        <v>-0.125</v>
      </c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101.76</v>
      </c>
      <c r="C13" s="220">
        <v>101.625</v>
      </c>
      <c r="E13" s="410">
        <v>-0.125</v>
      </c>
      <c r="F13" s="410">
        <v>-0.125</v>
      </c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102.01</v>
      </c>
      <c r="C14" s="220">
        <v>101.875</v>
      </c>
      <c r="E14" s="410">
        <v>-0.125</v>
      </c>
      <c r="F14" s="410">
        <v>-0.125</v>
      </c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102.26</v>
      </c>
      <c r="C15" s="220">
        <v>102.125</v>
      </c>
      <c r="E15" s="410">
        <v>-0.125</v>
      </c>
      <c r="F15" s="410">
        <v>-0.125</v>
      </c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102.51</v>
      </c>
      <c r="C16" s="220">
        <v>102.375</v>
      </c>
      <c r="E16" s="410">
        <v>-0.125</v>
      </c>
      <c r="F16" s="410">
        <v>-0.125</v>
      </c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102.76</v>
      </c>
      <c r="C17" s="220">
        <v>102.625</v>
      </c>
      <c r="E17" s="410">
        <v>-0.125</v>
      </c>
      <c r="F17" s="410">
        <v>-0.125</v>
      </c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103.01</v>
      </c>
      <c r="C18" s="220">
        <v>102.875</v>
      </c>
      <c r="E18" s="410">
        <v>-0.125</v>
      </c>
      <c r="F18" s="410">
        <v>-0.125</v>
      </c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103.26</v>
      </c>
      <c r="C19" s="220">
        <v>103.125</v>
      </c>
      <c r="E19" s="410">
        <v>-0.125</v>
      </c>
      <c r="F19" s="410">
        <v>-0.125</v>
      </c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103.51</v>
      </c>
      <c r="C20" s="220">
        <v>103.375</v>
      </c>
      <c r="E20" s="410">
        <v>-0.125</v>
      </c>
      <c r="F20" s="410">
        <v>-0.125</v>
      </c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103.76</v>
      </c>
      <c r="C21" s="220">
        <v>103.625</v>
      </c>
      <c r="E21" s="410">
        <v>-0.125</v>
      </c>
      <c r="F21" s="410">
        <v>-0.125</v>
      </c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104.01</v>
      </c>
      <c r="C22" s="220">
        <v>103.875</v>
      </c>
      <c r="E22" s="410">
        <v>-0.125</v>
      </c>
      <c r="F22" s="410">
        <v>-0.125</v>
      </c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104.26</v>
      </c>
      <c r="C23" s="220">
        <v>104.125</v>
      </c>
      <c r="E23" s="410">
        <v>-0.125</v>
      </c>
      <c r="F23" s="410">
        <v>-0.125</v>
      </c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104.51</v>
      </c>
      <c r="C24" s="220">
        <v>104.375</v>
      </c>
      <c r="E24" s="410">
        <v>-0.125</v>
      </c>
      <c r="F24" s="410">
        <v>-0.125</v>
      </c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104.76</v>
      </c>
      <c r="C25" s="220">
        <v>104.625</v>
      </c>
      <c r="E25" s="410">
        <v>-0.125</v>
      </c>
      <c r="F25" s="410">
        <v>-0.125</v>
      </c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104.94750000000001</v>
      </c>
      <c r="C26" s="220">
        <v>104.8125</v>
      </c>
      <c r="E26" s="410">
        <v>-0.125</v>
      </c>
      <c r="F26" s="410">
        <v>-0.125</v>
      </c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105.13500000000001</v>
      </c>
      <c r="C27" s="220">
        <v>105</v>
      </c>
      <c r="E27" s="410">
        <v>-0.125</v>
      </c>
      <c r="F27" s="410">
        <v>-0.125</v>
      </c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105.32250000000001</v>
      </c>
      <c r="C28" s="220">
        <v>105.1875</v>
      </c>
      <c r="E28" s="410">
        <v>-0.125</v>
      </c>
      <c r="F28" s="410">
        <v>-0.125</v>
      </c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105.47875000000001</v>
      </c>
      <c r="C29" s="220">
        <v>105.34375</v>
      </c>
      <c r="E29" s="410">
        <v>-0.125</v>
      </c>
      <c r="F29" s="410">
        <v>-0.125</v>
      </c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105.63500000000001</v>
      </c>
      <c r="C30" s="220">
        <v>105.5</v>
      </c>
      <c r="E30" s="410">
        <v>-0.125</v>
      </c>
      <c r="F30" s="410">
        <v>-0.125</v>
      </c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105.79125000000001</v>
      </c>
      <c r="C31" s="220">
        <v>105.65625</v>
      </c>
      <c r="E31" s="410">
        <v>-0.125</v>
      </c>
      <c r="F31" s="410">
        <v>-0.125</v>
      </c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105.94750000000001</v>
      </c>
      <c r="C32" s="220">
        <v>105.8125</v>
      </c>
      <c r="E32" s="410">
        <v>-0.125</v>
      </c>
      <c r="F32" s="410">
        <v>-0.125</v>
      </c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106.10375000000001</v>
      </c>
      <c r="C33" s="220">
        <v>105.96875</v>
      </c>
      <c r="E33" s="410">
        <v>-0.125</v>
      </c>
      <c r="F33" s="410">
        <v>-0.125</v>
      </c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106.26</v>
      </c>
      <c r="C34" s="220">
        <v>106.125</v>
      </c>
      <c r="E34" s="410">
        <v>-0.125</v>
      </c>
      <c r="F34" s="410">
        <v>-0.125</v>
      </c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106.41625000000001</v>
      </c>
      <c r="C35" s="220">
        <v>106.28125</v>
      </c>
      <c r="E35" s="410">
        <v>-0.125</v>
      </c>
      <c r="F35" s="410">
        <v>-0.125</v>
      </c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106.57250000000001</v>
      </c>
      <c r="C36" s="220">
        <v>106.4375</v>
      </c>
      <c r="E36" s="410">
        <v>-0.125</v>
      </c>
      <c r="F36" s="410">
        <v>-0.125</v>
      </c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106.72875000000001</v>
      </c>
      <c r="C37" s="220">
        <v>106.59375</v>
      </c>
      <c r="E37" s="410">
        <v>-0.125</v>
      </c>
      <c r="F37" s="410">
        <v>-0.125</v>
      </c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106.88500000000001</v>
      </c>
      <c r="C38" s="220">
        <v>106.75</v>
      </c>
      <c r="E38" s="410">
        <v>-0.125</v>
      </c>
      <c r="F38" s="410">
        <v>-0.125</v>
      </c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107.04125000000001</v>
      </c>
      <c r="C39" s="220">
        <v>106.90625</v>
      </c>
      <c r="E39" s="410">
        <v>-0.125</v>
      </c>
      <c r="F39" s="410">
        <v>-0.125</v>
      </c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107.19750000000001</v>
      </c>
      <c r="C40" s="220">
        <v>107.0625</v>
      </c>
      <c r="E40" s="410">
        <v>-0.125</v>
      </c>
      <c r="F40" s="410">
        <v>-0.125</v>
      </c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107.35375000000001</v>
      </c>
      <c r="C41" s="220">
        <v>107.21875</v>
      </c>
      <c r="E41" s="410">
        <v>-0.125</v>
      </c>
      <c r="F41" s="410">
        <v>-0.125</v>
      </c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107.51</v>
      </c>
      <c r="C42" s="220">
        <v>107.375</v>
      </c>
      <c r="E42" s="410">
        <v>-0.125</v>
      </c>
      <c r="F42" s="410">
        <v>-0.125</v>
      </c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107.66625000000001</v>
      </c>
      <c r="C43" s="220">
        <v>107.53125</v>
      </c>
      <c r="E43" s="410">
        <v>-0.125</v>
      </c>
      <c r="F43" s="410">
        <v>-0.125</v>
      </c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107.82250000000001</v>
      </c>
      <c r="C44" s="230">
        <v>107.6875</v>
      </c>
      <c r="E44" s="410">
        <v>-0.125</v>
      </c>
      <c r="F44" s="410">
        <v>-0.125</v>
      </c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A591-DFAD-4D58-B589-69ED28E75A6F}">
  <sheetPr published="0" codeName="Sheet5">
    <tabColor rgb="FF0070C0"/>
    <pageSetUpPr fitToPage="1"/>
  </sheetPr>
  <dimension ref="B1:Y57"/>
  <sheetViews>
    <sheetView zoomScaleNormal="100" workbookViewId="0">
      <selection activeCell="AB8" sqref="AB8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3.554687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0.8867187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03/13/2024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6" x14ac:dyDescent="0.25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3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98.188299999999998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6" x14ac:dyDescent="0.3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98.813299999999998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3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99.438299999999998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6" x14ac:dyDescent="0.3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100.0633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6" x14ac:dyDescent="0.3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100.6883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6" x14ac:dyDescent="0.3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101.1883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6" x14ac:dyDescent="0.3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101.5633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5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101.9383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5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102.1883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5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102.5633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x14ac:dyDescent="0.25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102.8133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3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103.0633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3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103.3133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3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103.5633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5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103.8133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104.0633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5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104.3133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5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104.5633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104.8133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6" x14ac:dyDescent="0.25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105.0633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6" x14ac:dyDescent="0.25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105.3133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6" x14ac:dyDescent="0.3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105.5633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6" x14ac:dyDescent="0.25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105.8133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6" x14ac:dyDescent="0.25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106.0633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6" x14ac:dyDescent="0.25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106.3133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6" x14ac:dyDescent="0.3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106.5633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6" x14ac:dyDescent="0.3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106.8133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" customHeight="1" x14ac:dyDescent="0.3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107.0633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5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107.3133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5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107.5633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3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107.8133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5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108.0633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3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108.3133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5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108.5633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2" customHeight="1" x14ac:dyDescent="0.3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108.8133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 t="s">
        <v>245</v>
      </c>
      <c r="S41" s="537"/>
      <c r="T41" s="538"/>
      <c r="U41" s="538"/>
      <c r="V41" s="538"/>
      <c r="W41" s="538"/>
      <c r="X41" s="539"/>
    </row>
    <row r="42" spans="2:25" ht="16.2" customHeight="1" x14ac:dyDescent="0.25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109.0633</v>
      </c>
      <c r="E42" s="457"/>
      <c r="F42" s="492"/>
      <c r="G42" s="492"/>
      <c r="H42" s="521" t="s">
        <v>246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247</v>
      </c>
      <c r="S42" s="541"/>
      <c r="T42" s="541"/>
      <c r="U42" s="541"/>
      <c r="V42" s="541"/>
      <c r="W42" s="541"/>
      <c r="X42" s="542"/>
    </row>
    <row r="43" spans="2:25" ht="15.75" customHeight="1" x14ac:dyDescent="0.25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109.3133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3">
      <c r="B44" s="546" t="s">
        <v>248</v>
      </c>
      <c r="C44" s="547">
        <v>98</v>
      </c>
      <c r="D44" s="547"/>
      <c r="E44" s="548" t="s">
        <v>249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250</v>
      </c>
      <c r="S44" s="550"/>
      <c r="T44" s="550"/>
      <c r="U44" s="550"/>
      <c r="V44" s="550"/>
      <c r="W44" s="550"/>
      <c r="X44" s="551"/>
    </row>
    <row r="45" spans="2:25" ht="16.2" customHeight="1" x14ac:dyDescent="0.3">
      <c r="B45" s="552" t="s">
        <v>251</v>
      </c>
      <c r="C45" s="553" t="s">
        <v>154</v>
      </c>
      <c r="D45" s="553" t="s">
        <v>252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253</v>
      </c>
      <c r="S45" s="556"/>
      <c r="T45" s="556"/>
      <c r="U45" s="556"/>
      <c r="V45" s="556"/>
      <c r="W45" s="556"/>
      <c r="X45" s="557"/>
    </row>
    <row r="46" spans="2:25" ht="15.6" x14ac:dyDescent="0.25">
      <c r="B46" s="558" t="s">
        <v>254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255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256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257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" customHeight="1" x14ac:dyDescent="0.25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7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" customHeight="1" x14ac:dyDescent="0.25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" customHeight="1" x14ac:dyDescent="0.3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" customHeight="1" x14ac:dyDescent="0.3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" customHeight="1" thickBot="1" x14ac:dyDescent="0.3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5">
      <c r="B53" s="582" t="s">
        <v>267</v>
      </c>
      <c r="C53" s="583"/>
      <c r="D53" s="584">
        <v>103.5</v>
      </c>
      <c r="E53" s="585">
        <v>103</v>
      </c>
      <c r="F53" s="586" t="s">
        <v>268</v>
      </c>
      <c r="G53" s="586"/>
      <c r="H53" s="586"/>
      <c r="I53" s="586"/>
      <c r="J53" s="457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6" x14ac:dyDescent="0.3">
      <c r="B54" s="558" t="s">
        <v>270</v>
      </c>
      <c r="C54" s="593" t="s">
        <v>271</v>
      </c>
      <c r="D54" s="593" t="s">
        <v>272</v>
      </c>
      <c r="E54" s="594"/>
      <c r="F54" s="595" t="s">
        <v>273</v>
      </c>
      <c r="G54" s="595"/>
      <c r="H54" s="595"/>
      <c r="I54" s="595"/>
      <c r="J54" s="457"/>
      <c r="K54" s="285" t="s">
        <v>179</v>
      </c>
      <c r="L54" s="596" t="s">
        <v>274</v>
      </c>
      <c r="M54" s="596"/>
      <c r="N54" s="597" t="s">
        <v>181</v>
      </c>
      <c r="O54" s="597"/>
      <c r="P54" s="373">
        <f>'Flex SP DSCR_MU Pricer'!$B$3</f>
        <v>5.32</v>
      </c>
      <c r="Q54" s="598"/>
      <c r="R54" s="599"/>
      <c r="S54" s="599"/>
      <c r="T54" s="599"/>
      <c r="U54" s="599"/>
      <c r="V54" s="599"/>
      <c r="W54" s="599"/>
      <c r="X54" s="600"/>
    </row>
    <row r="55" spans="2:25" ht="16.2" thickBot="1" x14ac:dyDescent="0.35">
      <c r="B55" s="601">
        <v>-0.5</v>
      </c>
      <c r="C55" s="602">
        <v>-0.375</v>
      </c>
      <c r="D55" s="602">
        <v>-0.25</v>
      </c>
      <c r="E55" s="603"/>
      <c r="F55" s="604" t="s">
        <v>275</v>
      </c>
      <c r="G55" s="604"/>
      <c r="H55" s="604"/>
      <c r="I55" s="604"/>
      <c r="J55" s="589"/>
      <c r="K55" s="605" t="s">
        <v>184</v>
      </c>
      <c r="L55" s="404"/>
      <c r="M55" s="404"/>
      <c r="N55" s="404"/>
      <c r="O55" s="404"/>
      <c r="P55" s="606"/>
      <c r="Q55" s="607"/>
      <c r="R55" s="608"/>
      <c r="S55" s="608"/>
      <c r="T55" s="608"/>
      <c r="U55" s="608"/>
      <c r="V55" s="608"/>
      <c r="W55" s="608"/>
      <c r="X55" s="609"/>
    </row>
    <row r="56" spans="2:25" x14ac:dyDescent="0.25">
      <c r="N56" s="610"/>
      <c r="O56" s="610"/>
      <c r="P56" s="610"/>
    </row>
    <row r="57" spans="2:25" x14ac:dyDescent="0.25">
      <c r="N57" s="610"/>
      <c r="O57" s="610"/>
      <c r="P57" s="610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2828-919F-49CF-80AB-CACC2193CD8C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276</v>
      </c>
      <c r="C6" s="220">
        <v>98.313299999999998</v>
      </c>
      <c r="E6" s="221">
        <v>-0.125</v>
      </c>
      <c r="F6" s="611">
        <v>-0.125</v>
      </c>
      <c r="H6" s="222" t="str">
        <f>IFERROR(E6+B6,"NA")</f>
        <v>NA</v>
      </c>
      <c r="I6" s="223">
        <f t="shared" ref="I6:I42" si="0">F6+C6</f>
        <v>98.188299999999998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276</v>
      </c>
      <c r="C7" s="220">
        <v>98.938299999999998</v>
      </c>
      <c r="E7" s="221">
        <v>-0.125</v>
      </c>
      <c r="F7" s="611">
        <v>-0.125</v>
      </c>
      <c r="H7" s="222" t="str">
        <f t="shared" ref="H7:H42" si="1">IFERROR(E7+B7,"NA")</f>
        <v>NA</v>
      </c>
      <c r="I7" s="223">
        <f t="shared" si="0"/>
        <v>98.813299999999998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276</v>
      </c>
      <c r="C8" s="220">
        <v>99.563299999999998</v>
      </c>
      <c r="E8" s="221">
        <v>-0.125</v>
      </c>
      <c r="F8" s="611">
        <v>-0.125</v>
      </c>
      <c r="H8" s="222" t="str">
        <f t="shared" si="1"/>
        <v>NA</v>
      </c>
      <c r="I8" s="223">
        <f t="shared" si="0"/>
        <v>99.438299999999998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276</v>
      </c>
      <c r="C9" s="220">
        <v>100.1883</v>
      </c>
      <c r="E9" s="221">
        <v>-0.125</v>
      </c>
      <c r="F9" s="611">
        <v>-0.125</v>
      </c>
      <c r="H9" s="222" t="str">
        <f t="shared" si="1"/>
        <v>NA</v>
      </c>
      <c r="I9" s="223">
        <f t="shared" si="0"/>
        <v>100.0633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276</v>
      </c>
      <c r="C10" s="220">
        <v>100.8133</v>
      </c>
      <c r="E10" s="221">
        <v>-0.125</v>
      </c>
      <c r="F10" s="611">
        <v>-0.125</v>
      </c>
      <c r="H10" s="222" t="str">
        <f t="shared" si="1"/>
        <v>NA</v>
      </c>
      <c r="I10" s="223">
        <f t="shared" si="0"/>
        <v>100.6883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276</v>
      </c>
      <c r="C11" s="220">
        <v>101.3133</v>
      </c>
      <c r="E11" s="221">
        <v>-0.125</v>
      </c>
      <c r="F11" s="611">
        <v>-0.125</v>
      </c>
      <c r="H11" s="222" t="str">
        <f t="shared" si="1"/>
        <v>NA</v>
      </c>
      <c r="I11" s="223">
        <f t="shared" si="0"/>
        <v>101.1883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276</v>
      </c>
      <c r="C12" s="220">
        <v>101.6883</v>
      </c>
      <c r="E12" s="221">
        <v>-0.125</v>
      </c>
      <c r="F12" s="611">
        <v>-0.125</v>
      </c>
      <c r="H12" s="222" t="str">
        <f t="shared" si="1"/>
        <v>NA</v>
      </c>
      <c r="I12" s="223">
        <f t="shared" si="0"/>
        <v>101.5633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276</v>
      </c>
      <c r="C13" s="220">
        <v>102.0633</v>
      </c>
      <c r="E13" s="221">
        <v>-0.125</v>
      </c>
      <c r="F13" s="611">
        <v>-0.125</v>
      </c>
      <c r="H13" s="222" t="str">
        <f t="shared" si="1"/>
        <v>NA</v>
      </c>
      <c r="I13" s="223">
        <f t="shared" si="0"/>
        <v>101.9383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276</v>
      </c>
      <c r="C14" s="220">
        <v>102.3133</v>
      </c>
      <c r="E14" s="221">
        <v>-0.125</v>
      </c>
      <c r="F14" s="611">
        <v>-0.125</v>
      </c>
      <c r="H14" s="222" t="str">
        <f t="shared" si="1"/>
        <v>NA</v>
      </c>
      <c r="I14" s="223">
        <f t="shared" si="0"/>
        <v>102.1883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276</v>
      </c>
      <c r="C15" s="220">
        <v>102.6883</v>
      </c>
      <c r="E15" s="221">
        <v>-0.125</v>
      </c>
      <c r="F15" s="611">
        <v>-0.125</v>
      </c>
      <c r="H15" s="222" t="str">
        <f t="shared" si="1"/>
        <v>NA</v>
      </c>
      <c r="I15" s="223">
        <f t="shared" si="0"/>
        <v>102.5633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276</v>
      </c>
      <c r="C16" s="220">
        <v>102.9383</v>
      </c>
      <c r="E16" s="221">
        <v>-0.125</v>
      </c>
      <c r="F16" s="611">
        <v>-0.125</v>
      </c>
      <c r="H16" s="222" t="str">
        <f t="shared" si="1"/>
        <v>NA</v>
      </c>
      <c r="I16" s="223">
        <f t="shared" si="0"/>
        <v>102.8133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276</v>
      </c>
      <c r="C17" s="220">
        <v>103.1883</v>
      </c>
      <c r="E17" s="221">
        <v>-0.125</v>
      </c>
      <c r="F17" s="611">
        <v>-0.125</v>
      </c>
      <c r="H17" s="222" t="str">
        <f t="shared" si="1"/>
        <v>NA</v>
      </c>
      <c r="I17" s="223">
        <f t="shared" si="0"/>
        <v>103.0633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276</v>
      </c>
      <c r="C18" s="220">
        <v>103.4383</v>
      </c>
      <c r="E18" s="221">
        <v>-0.125</v>
      </c>
      <c r="F18" s="611">
        <v>-0.125</v>
      </c>
      <c r="H18" s="222" t="str">
        <f t="shared" si="1"/>
        <v>NA</v>
      </c>
      <c r="I18" s="223">
        <f t="shared" si="0"/>
        <v>103.3133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276</v>
      </c>
      <c r="C19" s="220">
        <v>103.6883</v>
      </c>
      <c r="E19" s="221">
        <v>-0.125</v>
      </c>
      <c r="F19" s="611">
        <v>-0.125</v>
      </c>
      <c r="H19" s="222" t="str">
        <f t="shared" si="1"/>
        <v>NA</v>
      </c>
      <c r="I19" s="223">
        <f t="shared" si="0"/>
        <v>103.5633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276</v>
      </c>
      <c r="C20" s="220">
        <v>103.9383</v>
      </c>
      <c r="E20" s="221">
        <v>-0.125</v>
      </c>
      <c r="F20" s="611">
        <v>-0.125</v>
      </c>
      <c r="H20" s="222" t="str">
        <f t="shared" si="1"/>
        <v>NA</v>
      </c>
      <c r="I20" s="223">
        <f t="shared" si="0"/>
        <v>103.8133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276</v>
      </c>
      <c r="C21" s="220">
        <v>104.1883</v>
      </c>
      <c r="E21" s="221">
        <v>-0.125</v>
      </c>
      <c r="F21" s="611">
        <v>-0.125</v>
      </c>
      <c r="H21" s="222" t="str">
        <f t="shared" si="1"/>
        <v>NA</v>
      </c>
      <c r="I21" s="223">
        <f t="shared" si="0"/>
        <v>104.0633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276</v>
      </c>
      <c r="C22" s="220">
        <v>104.4383</v>
      </c>
      <c r="E22" s="221">
        <v>-0.125</v>
      </c>
      <c r="F22" s="611">
        <v>-0.125</v>
      </c>
      <c r="H22" s="222" t="str">
        <f t="shared" si="1"/>
        <v>NA</v>
      </c>
      <c r="I22" s="223">
        <f t="shared" si="0"/>
        <v>104.3133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276</v>
      </c>
      <c r="C23" s="220">
        <v>104.6883</v>
      </c>
      <c r="E23" s="221">
        <v>-0.125</v>
      </c>
      <c r="F23" s="611">
        <v>-0.125</v>
      </c>
      <c r="H23" s="222" t="str">
        <f t="shared" si="1"/>
        <v>NA</v>
      </c>
      <c r="I23" s="223">
        <f t="shared" si="0"/>
        <v>104.5633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276</v>
      </c>
      <c r="C24" s="220">
        <v>104.9383</v>
      </c>
      <c r="E24" s="221">
        <v>-0.125</v>
      </c>
      <c r="F24" s="611">
        <v>-0.125</v>
      </c>
      <c r="H24" s="222" t="str">
        <f t="shared" si="1"/>
        <v>NA</v>
      </c>
      <c r="I24" s="223">
        <f t="shared" si="0"/>
        <v>104.8133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276</v>
      </c>
      <c r="C25" s="220">
        <v>105.1883</v>
      </c>
      <c r="E25" s="221">
        <v>-0.125</v>
      </c>
      <c r="F25" s="611">
        <v>-0.125</v>
      </c>
      <c r="H25" s="222" t="str">
        <f t="shared" si="1"/>
        <v>NA</v>
      </c>
      <c r="I25" s="223">
        <f t="shared" si="0"/>
        <v>105.0633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276</v>
      </c>
      <c r="C26" s="220">
        <v>105.4383</v>
      </c>
      <c r="E26" s="221">
        <v>-0.125</v>
      </c>
      <c r="F26" s="611">
        <v>-0.125</v>
      </c>
      <c r="H26" s="222" t="str">
        <f t="shared" si="1"/>
        <v>NA</v>
      </c>
      <c r="I26" s="223">
        <f t="shared" si="0"/>
        <v>105.3133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276</v>
      </c>
      <c r="C27" s="220">
        <v>105.6883</v>
      </c>
      <c r="E27" s="221">
        <v>-0.125</v>
      </c>
      <c r="F27" s="611">
        <v>-0.125</v>
      </c>
      <c r="H27" s="222" t="str">
        <f t="shared" si="1"/>
        <v>NA</v>
      </c>
      <c r="I27" s="223">
        <f t="shared" si="0"/>
        <v>105.5633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276</v>
      </c>
      <c r="C28" s="220">
        <v>105.9383</v>
      </c>
      <c r="E28" s="221">
        <v>-0.125</v>
      </c>
      <c r="F28" s="611">
        <v>-0.125</v>
      </c>
      <c r="H28" s="222" t="str">
        <f t="shared" si="1"/>
        <v>NA</v>
      </c>
      <c r="I28" s="223">
        <f t="shared" si="0"/>
        <v>105.8133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276</v>
      </c>
      <c r="C29" s="220">
        <v>106.1883</v>
      </c>
      <c r="E29" s="221">
        <v>-0.125</v>
      </c>
      <c r="F29" s="611">
        <v>-0.125</v>
      </c>
      <c r="H29" s="222" t="str">
        <f t="shared" si="1"/>
        <v>NA</v>
      </c>
      <c r="I29" s="223">
        <f t="shared" si="0"/>
        <v>106.0633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276</v>
      </c>
      <c r="C30" s="220">
        <v>106.4383</v>
      </c>
      <c r="E30" s="221">
        <v>-0.125</v>
      </c>
      <c r="F30" s="611">
        <v>-0.125</v>
      </c>
      <c r="H30" s="222" t="str">
        <f t="shared" si="1"/>
        <v>NA</v>
      </c>
      <c r="I30" s="223">
        <f t="shared" si="0"/>
        <v>106.3133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276</v>
      </c>
      <c r="C31" s="220">
        <v>106.6883</v>
      </c>
      <c r="E31" s="221">
        <v>-0.125</v>
      </c>
      <c r="F31" s="611">
        <v>-0.125</v>
      </c>
      <c r="H31" s="222" t="str">
        <f t="shared" si="1"/>
        <v>NA</v>
      </c>
      <c r="I31" s="223">
        <f t="shared" si="0"/>
        <v>106.5633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276</v>
      </c>
      <c r="C32" s="220">
        <v>106.9383</v>
      </c>
      <c r="E32" s="221">
        <v>-0.125</v>
      </c>
      <c r="F32" s="611">
        <v>-0.125</v>
      </c>
      <c r="H32" s="222" t="str">
        <f t="shared" si="1"/>
        <v>NA</v>
      </c>
      <c r="I32" s="223">
        <f t="shared" si="0"/>
        <v>106.8133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276</v>
      </c>
      <c r="C33" s="220">
        <v>107.1883</v>
      </c>
      <c r="E33" s="221">
        <v>-0.125</v>
      </c>
      <c r="F33" s="611">
        <v>-0.125</v>
      </c>
      <c r="H33" s="222" t="str">
        <f t="shared" si="1"/>
        <v>NA</v>
      </c>
      <c r="I33" s="223">
        <f t="shared" si="0"/>
        <v>107.0633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276</v>
      </c>
      <c r="C34" s="220">
        <v>107.4383</v>
      </c>
      <c r="E34" s="221">
        <v>-0.125</v>
      </c>
      <c r="F34" s="611">
        <v>-0.125</v>
      </c>
      <c r="H34" s="222" t="str">
        <f t="shared" si="1"/>
        <v>NA</v>
      </c>
      <c r="I34" s="223">
        <f t="shared" si="0"/>
        <v>107.3133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276</v>
      </c>
      <c r="C35" s="220">
        <v>107.6883</v>
      </c>
      <c r="E35" s="221">
        <v>-0.125</v>
      </c>
      <c r="F35" s="611">
        <v>-0.125</v>
      </c>
      <c r="H35" s="222" t="str">
        <f t="shared" si="1"/>
        <v>NA</v>
      </c>
      <c r="I35" s="223">
        <f t="shared" si="0"/>
        <v>107.5633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276</v>
      </c>
      <c r="C36" s="220">
        <v>107.9383</v>
      </c>
      <c r="E36" s="221">
        <v>-0.125</v>
      </c>
      <c r="F36" s="611">
        <v>-0.125</v>
      </c>
      <c r="H36" s="222" t="str">
        <f t="shared" si="1"/>
        <v>NA</v>
      </c>
      <c r="I36" s="223">
        <f t="shared" si="0"/>
        <v>107.8133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276</v>
      </c>
      <c r="C37" s="220">
        <v>108.1883</v>
      </c>
      <c r="E37" s="221">
        <v>-0.125</v>
      </c>
      <c r="F37" s="611">
        <v>-0.125</v>
      </c>
      <c r="H37" s="222" t="str">
        <f t="shared" si="1"/>
        <v>NA</v>
      </c>
      <c r="I37" s="223">
        <f t="shared" si="0"/>
        <v>108.0633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276</v>
      </c>
      <c r="C38" s="220">
        <v>108.4383</v>
      </c>
      <c r="E38" s="221">
        <v>-0.125</v>
      </c>
      <c r="F38" s="611">
        <v>-0.125</v>
      </c>
      <c r="H38" s="222" t="str">
        <f t="shared" si="1"/>
        <v>NA</v>
      </c>
      <c r="I38" s="223">
        <f t="shared" si="0"/>
        <v>108.3133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276</v>
      </c>
      <c r="C39" s="220">
        <v>108.6883</v>
      </c>
      <c r="E39" s="221">
        <v>-0.125</v>
      </c>
      <c r="F39" s="611">
        <v>-0.125</v>
      </c>
      <c r="H39" s="222" t="str">
        <f t="shared" si="1"/>
        <v>NA</v>
      </c>
      <c r="I39" s="223">
        <f t="shared" si="0"/>
        <v>108.5633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276</v>
      </c>
      <c r="C40" s="220">
        <v>108.9383</v>
      </c>
      <c r="E40" s="221">
        <v>-0.125</v>
      </c>
      <c r="F40" s="611">
        <v>-0.125</v>
      </c>
      <c r="H40" s="222" t="str">
        <f t="shared" si="1"/>
        <v>NA</v>
      </c>
      <c r="I40" s="223">
        <f t="shared" si="0"/>
        <v>108.8133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276</v>
      </c>
      <c r="C41" s="220">
        <v>109.1883</v>
      </c>
      <c r="E41" s="221">
        <v>-0.125</v>
      </c>
      <c r="F41" s="611">
        <v>-0.125</v>
      </c>
      <c r="H41" s="222" t="str">
        <f t="shared" si="1"/>
        <v>NA</v>
      </c>
      <c r="I41" s="223">
        <f t="shared" si="0"/>
        <v>109.0633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276</v>
      </c>
      <c r="C42" s="220">
        <v>109.4383</v>
      </c>
      <c r="E42" s="221">
        <v>-0.125</v>
      </c>
      <c r="F42" s="611">
        <v>-0.125</v>
      </c>
      <c r="H42" s="222" t="str">
        <f t="shared" si="1"/>
        <v>NA</v>
      </c>
      <c r="I42" s="223">
        <f t="shared" si="0"/>
        <v>109.3133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2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2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EB60-A3E0-496F-974F-D207F6C6678E}">
  <sheetPr published="0" codeName="Sheet7">
    <tabColor rgb="FF00B050"/>
    <pageSetUpPr fitToPage="1"/>
  </sheetPr>
  <dimension ref="B1:R53"/>
  <sheetViews>
    <sheetView workbookViewId="0">
      <selection activeCell="AB8" sqref="AB8"/>
    </sheetView>
  </sheetViews>
  <sheetFormatPr defaultColWidth="8.88671875" defaultRowHeight="18" x14ac:dyDescent="0.35"/>
  <cols>
    <col min="1" max="1" width="3.109375" style="613" customWidth="1"/>
    <col min="2" max="2" width="17.109375" style="613" customWidth="1"/>
    <col min="3" max="3" width="16.33203125" style="613" customWidth="1"/>
    <col min="4" max="4" width="1.5546875" style="613" customWidth="1"/>
    <col min="5" max="5" width="23.44140625" style="613" customWidth="1"/>
    <col min="6" max="6" width="22.6640625" style="613" customWidth="1"/>
    <col min="7" max="9" width="9" style="613" bestFit="1" customWidth="1"/>
    <col min="10" max="12" width="9.6640625" style="613" bestFit="1" customWidth="1"/>
    <col min="13" max="13" width="1.5546875" style="613" customWidth="1"/>
    <col min="14" max="18" width="10.6640625" style="613" customWidth="1"/>
    <col min="19" max="16384" width="8.88671875" style="613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14"/>
      <c r="E2" s="6" t="s">
        <v>277</v>
      </c>
      <c r="F2" s="6"/>
      <c r="G2" s="6"/>
      <c r="H2" s="6"/>
      <c r="I2" s="6"/>
      <c r="J2" s="6"/>
      <c r="K2" s="6"/>
      <c r="L2" s="6"/>
      <c r="M2" s="615"/>
      <c r="N2" s="616" t="s">
        <v>278</v>
      </c>
      <c r="O2" s="616"/>
      <c r="P2" s="616"/>
      <c r="Q2" s="616"/>
      <c r="R2" s="617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19" t="str">
        <f>TEXT(Control!$B$1,"MM/DD/YYYY")&amp;" "&amp;Control!B2</f>
        <v>03/13/2024 A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280</v>
      </c>
      <c r="O4" s="621"/>
      <c r="P4" s="621"/>
      <c r="Q4" s="621" t="s">
        <v>281</v>
      </c>
      <c r="R4" s="622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5">
      <c r="B6" s="625" t="s">
        <v>97</v>
      </c>
      <c r="C6" s="626" t="s">
        <v>282</v>
      </c>
      <c r="E6" s="626" t="s">
        <v>100</v>
      </c>
      <c r="F6" s="626" t="s">
        <v>283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5">
      <c r="B7" s="628">
        <f>'Flex SP 2nd Liens Pricer'!A6</f>
        <v>8.75</v>
      </c>
      <c r="C7" s="273">
        <f>'Flex SP 2nd Liens Pricer'!H6</f>
        <v>97</v>
      </c>
      <c r="D7" s="629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284</v>
      </c>
      <c r="O7" s="630"/>
      <c r="P7" s="630"/>
      <c r="Q7" s="630"/>
      <c r="R7" s="631"/>
    </row>
    <row r="8" spans="2:18" ht="15" customHeight="1" x14ac:dyDescent="0.35">
      <c r="B8" s="628">
        <f>'Flex SP 2nd Liens Pricer'!A7</f>
        <v>8.875</v>
      </c>
      <c r="C8" s="273">
        <f>'Flex SP 2nd Liens Pricer'!H7</f>
        <v>97.375</v>
      </c>
      <c r="D8" s="629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5">
      <c r="B9" s="628">
        <f>'Flex SP 2nd Liens Pricer'!A8</f>
        <v>9</v>
      </c>
      <c r="C9" s="273">
        <f>'Flex SP 2nd Liens Pricer'!H8</f>
        <v>97.75</v>
      </c>
      <c r="D9" s="629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5">
      <c r="B10" s="628">
        <f>'Flex SP 2nd Liens Pricer'!A9</f>
        <v>9.125</v>
      </c>
      <c r="C10" s="273">
        <f>'Flex SP 2nd Liens Pricer'!H9</f>
        <v>98.125</v>
      </c>
      <c r="D10" s="629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5">
      <c r="B11" s="628">
        <f>'Flex SP 2nd Liens Pricer'!A10</f>
        <v>9.25</v>
      </c>
      <c r="C11" s="273">
        <f>'Flex SP 2nd Liens Pricer'!H10</f>
        <v>98.5</v>
      </c>
      <c r="D11" s="629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276</v>
      </c>
      <c r="R11" s="638"/>
    </row>
    <row r="12" spans="2:18" ht="15" customHeight="1" x14ac:dyDescent="0.35">
      <c r="B12" s="628">
        <f>'Flex SP 2nd Liens Pricer'!A11</f>
        <v>9.375</v>
      </c>
      <c r="C12" s="273">
        <f>'Flex SP 2nd Liens Pricer'!H11</f>
        <v>98.75</v>
      </c>
      <c r="D12" s="629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5">
      <c r="B13" s="628">
        <f>'Flex SP 2nd Liens Pricer'!A12</f>
        <v>9.5</v>
      </c>
      <c r="C13" s="273">
        <f>'Flex SP 2nd Liens Pricer'!H12</f>
        <v>99</v>
      </c>
      <c r="D13" s="629"/>
      <c r="E13" s="626"/>
      <c r="F13" s="626" t="s">
        <v>283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5">
      <c r="B14" s="628">
        <f>'Flex SP 2nd Liens Pricer'!A13</f>
        <v>9.625</v>
      </c>
      <c r="C14" s="273">
        <f>'Flex SP 2nd Liens Pricer'!H13</f>
        <v>99.25</v>
      </c>
      <c r="D14" s="629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28">
        <f>'Flex SP 2nd Liens Pricer'!A14</f>
        <v>9.75</v>
      </c>
      <c r="C15" s="273">
        <f>'Flex SP 2nd Liens Pricer'!H14</f>
        <v>99.5</v>
      </c>
      <c r="D15" s="629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28">
        <f>'Flex SP 2nd Liens Pricer'!A15</f>
        <v>9.875</v>
      </c>
      <c r="C16" s="273">
        <f>'Flex SP 2nd Liens Pricer'!H15</f>
        <v>99.75</v>
      </c>
      <c r="D16" s="629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28">
        <f>'Flex SP 2nd Liens Pricer'!A16</f>
        <v>10</v>
      </c>
      <c r="C17" s="273">
        <f>'Flex SP 2nd Liens Pricer'!H16</f>
        <v>100</v>
      </c>
      <c r="D17" s="629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28">
        <f>'Flex SP 2nd Liens Pricer'!A17</f>
        <v>10.125</v>
      </c>
      <c r="C18" s="273">
        <f>'Flex SP 2nd Liens Pricer'!H17</f>
        <v>100.25</v>
      </c>
      <c r="D18" s="629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5">
      <c r="B19" s="628">
        <f>'Flex SP 2nd Liens Pricer'!A18</f>
        <v>10.25</v>
      </c>
      <c r="C19" s="273">
        <f>'Flex SP 2nd Liens Pricer'!H18</f>
        <v>100.5</v>
      </c>
      <c r="D19" s="629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293</v>
      </c>
      <c r="O19" s="641"/>
      <c r="P19" s="641"/>
      <c r="Q19" s="641"/>
      <c r="R19" s="642"/>
    </row>
    <row r="20" spans="2:18" ht="15" customHeight="1" x14ac:dyDescent="0.35">
      <c r="B20" s="628">
        <f>'Flex SP 2nd Liens Pricer'!A19</f>
        <v>10.375</v>
      </c>
      <c r="C20" s="273">
        <f>'Flex SP 2nd Liens Pricer'!H19</f>
        <v>100.75</v>
      </c>
      <c r="D20" s="629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5">
      <c r="B21" s="628">
        <f>'Flex SP 2nd Liens Pricer'!A20</f>
        <v>10.5</v>
      </c>
      <c r="C21" s="273">
        <f>'Flex SP 2nd Liens Pricer'!H20</f>
        <v>101</v>
      </c>
      <c r="D21" s="629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5">
      <c r="B22" s="628">
        <f>'Flex SP 2nd Liens Pricer'!A21</f>
        <v>10.625</v>
      </c>
      <c r="C22" s="273">
        <f>'Flex SP 2nd Liens Pricer'!H21</f>
        <v>101.25</v>
      </c>
      <c r="D22" s="629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5">
      <c r="B23" s="628">
        <f>'Flex SP 2nd Liens Pricer'!A22</f>
        <v>10.75</v>
      </c>
      <c r="C23" s="273">
        <f>'Flex SP 2nd Liens Pricer'!H22</f>
        <v>101.5</v>
      </c>
      <c r="D23" s="629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5">
      <c r="B24" s="628">
        <f>'Flex SP 2nd Liens Pricer'!A23</f>
        <v>10.875</v>
      </c>
      <c r="C24" s="273">
        <f>'Flex SP 2nd Liens Pricer'!H23</f>
        <v>101.75</v>
      </c>
      <c r="D24" s="629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299</v>
      </c>
      <c r="O24" s="650"/>
      <c r="P24" s="650"/>
      <c r="Q24" s="650"/>
      <c r="R24" s="651"/>
    </row>
    <row r="25" spans="2:18" ht="15" customHeight="1" x14ac:dyDescent="0.35">
      <c r="B25" s="628">
        <f>'Flex SP 2nd Liens Pricer'!A24</f>
        <v>11</v>
      </c>
      <c r="C25" s="273">
        <f>'Flex SP 2nd Liens Pricer'!H24</f>
        <v>102</v>
      </c>
      <c r="D25" s="629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5">
      <c r="B26" s="628">
        <f>'Flex SP 2nd Liens Pricer'!A25</f>
        <v>11.125</v>
      </c>
      <c r="C26" s="273">
        <f>'Flex SP 2nd Liens Pricer'!H25</f>
        <v>102.25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5">
      <c r="B27" s="628">
        <f>'Flex SP 2nd Liens Pricer'!A26</f>
        <v>11.25</v>
      </c>
      <c r="C27" s="273">
        <f>'Flex SP 2nd Liens Pricer'!H26</f>
        <v>102.5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301</v>
      </c>
      <c r="O27" s="641"/>
      <c r="P27" s="641"/>
      <c r="Q27" s="641"/>
      <c r="R27" s="642"/>
    </row>
    <row r="28" spans="2:18" ht="15" customHeight="1" x14ac:dyDescent="0.35">
      <c r="B28" s="628">
        <f>'Flex SP 2nd Liens Pricer'!A27</f>
        <v>11.375</v>
      </c>
      <c r="C28" s="273">
        <f>'Flex SP 2nd Liens Pricer'!H27</f>
        <v>102.75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302</v>
      </c>
      <c r="O28" s="657"/>
      <c r="P28" s="657"/>
      <c r="Q28" s="657"/>
      <c r="R28" s="658"/>
    </row>
    <row r="29" spans="2:18" ht="15" customHeight="1" x14ac:dyDescent="0.35">
      <c r="B29" s="628">
        <f>'Flex SP 2nd Liens Pricer'!A28</f>
        <v>11.5</v>
      </c>
      <c r="C29" s="273">
        <f>'Flex SP 2nd Liens Pricer'!H28</f>
        <v>103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303</v>
      </c>
      <c r="O29" s="641"/>
      <c r="P29" s="641"/>
      <c r="Q29" s="641"/>
      <c r="R29" s="642"/>
    </row>
    <row r="30" spans="2:18" ht="15" customHeight="1" x14ac:dyDescent="0.35">
      <c r="B30" s="628">
        <f>'Flex SP 2nd Liens Pricer'!A29</f>
        <v>11.625</v>
      </c>
      <c r="C30" s="273">
        <f>'Flex SP 2nd Liens Pricer'!H29</f>
        <v>103.25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304</v>
      </c>
      <c r="O30" s="657"/>
      <c r="P30" s="657"/>
      <c r="Q30" s="657"/>
      <c r="R30" s="658"/>
    </row>
    <row r="31" spans="2:18" x14ac:dyDescent="0.35">
      <c r="B31" s="628">
        <f>'Flex SP 2nd Liens Pricer'!A30</f>
        <v>11.75</v>
      </c>
      <c r="C31" s="273">
        <f>'Flex SP 2nd Liens Pricer'!H30</f>
        <v>103.5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305</v>
      </c>
      <c r="O31" s="641"/>
      <c r="P31" s="641"/>
      <c r="Q31" s="641"/>
      <c r="R31" s="642"/>
    </row>
    <row r="32" spans="2:18" ht="15" customHeight="1" x14ac:dyDescent="0.35">
      <c r="B32" s="628">
        <f>'Flex SP 2nd Liens Pricer'!A31</f>
        <v>11.875</v>
      </c>
      <c r="C32" s="273">
        <f>'Flex SP 2nd Liens Pricer'!H31</f>
        <v>103.75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306</v>
      </c>
      <c r="O32" s="665"/>
      <c r="P32" s="665"/>
      <c r="Q32" s="665"/>
      <c r="R32" s="666"/>
    </row>
    <row r="33" spans="2:18" x14ac:dyDescent="0.35">
      <c r="B33" s="628">
        <f>'Flex SP 2nd Liens Pricer'!A32</f>
        <v>12</v>
      </c>
      <c r="C33" s="273">
        <f>'Flex SP 2nd Liens Pricer'!H32</f>
        <v>104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307</v>
      </c>
      <c r="O33" s="322"/>
      <c r="P33" s="322"/>
      <c r="Q33" s="322"/>
      <c r="R33" s="323"/>
    </row>
    <row r="34" spans="2:18" x14ac:dyDescent="0.35">
      <c r="B34" s="628">
        <f>'Flex SP 2nd Liens Pricer'!A33</f>
        <v>12.125</v>
      </c>
      <c r="C34" s="273">
        <f>'Flex SP 2nd Liens Pricer'!H33</f>
        <v>104.25</v>
      </c>
      <c r="E34" s="659"/>
      <c r="F34" s="660"/>
      <c r="G34" s="661"/>
      <c r="H34" s="661"/>
      <c r="I34" s="661"/>
      <c r="J34" s="661"/>
      <c r="K34" s="661"/>
      <c r="L34" s="662"/>
      <c r="N34" s="667" t="s">
        <v>308</v>
      </c>
      <c r="O34" s="322"/>
      <c r="P34" s="322"/>
      <c r="Q34" s="322"/>
      <c r="R34" s="323"/>
    </row>
    <row r="35" spans="2:18" ht="15" customHeight="1" x14ac:dyDescent="0.35">
      <c r="B35" s="628">
        <f>'Flex SP 2nd Liens Pricer'!A34</f>
        <v>12.25</v>
      </c>
      <c r="C35" s="273">
        <f>'Flex SP 2nd Liens Pricer'!H34</f>
        <v>104.5</v>
      </c>
      <c r="E35" s="668"/>
      <c r="F35" s="669"/>
      <c r="G35" s="669"/>
      <c r="H35" s="669"/>
      <c r="I35" s="669"/>
      <c r="J35" s="669"/>
      <c r="K35" s="669"/>
      <c r="L35" s="670"/>
      <c r="N35" s="667" t="s">
        <v>309</v>
      </c>
      <c r="O35" s="322"/>
      <c r="P35" s="322"/>
      <c r="Q35" s="322"/>
      <c r="R35" s="323"/>
    </row>
    <row r="36" spans="2:18" ht="20.399999999999999" customHeight="1" x14ac:dyDescent="0.35">
      <c r="B36" s="628">
        <f>'Flex SP 2nd Liens Pricer'!A35</f>
        <v>12.375</v>
      </c>
      <c r="C36" s="273">
        <f>'Flex SP 2nd Liens Pricer'!H35</f>
        <v>104.75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310</v>
      </c>
      <c r="O36" s="322"/>
      <c r="P36" s="322"/>
      <c r="Q36" s="322"/>
      <c r="R36" s="323"/>
    </row>
    <row r="37" spans="2:18" ht="15" customHeight="1" x14ac:dyDescent="0.35">
      <c r="B37" s="628">
        <f>'Flex SP 2nd Liens Pricer'!A36</f>
        <v>12.5</v>
      </c>
      <c r="C37" s="273">
        <f>'Flex SP 2nd Liens Pricer'!H36</f>
        <v>105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311</v>
      </c>
      <c r="O37" s="322"/>
      <c r="P37" s="322"/>
      <c r="Q37" s="322"/>
      <c r="R37" s="323"/>
    </row>
    <row r="38" spans="2:18" x14ac:dyDescent="0.35">
      <c r="B38" s="628">
        <f>'Flex SP 2nd Liens Pricer'!A37</f>
        <v>12.625</v>
      </c>
      <c r="C38" s="273">
        <f>'Flex SP 2nd Liens Pricer'!H37</f>
        <v>105.25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312</v>
      </c>
      <c r="O38" s="672"/>
      <c r="P38" s="672"/>
      <c r="Q38" s="672"/>
      <c r="R38" s="673"/>
    </row>
    <row r="39" spans="2:18" x14ac:dyDescent="0.35">
      <c r="B39" s="628">
        <f>'Flex SP 2nd Liens Pricer'!A38</f>
        <v>12.75</v>
      </c>
      <c r="C39" s="273">
        <f>'Flex SP 2nd Liens Pricer'!H38</f>
        <v>105.5</v>
      </c>
      <c r="E39" s="668" t="s">
        <v>313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5">
      <c r="B40" s="628">
        <f>'Flex SP 2nd Liens Pricer'!A39</f>
        <v>12.875</v>
      </c>
      <c r="C40" s="273">
        <f>'Flex SP 2nd Liens Pricer'!H39</f>
        <v>105.75</v>
      </c>
      <c r="E40" s="668" t="s">
        <v>314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8.600000000000001" thickBot="1" x14ac:dyDescent="0.4">
      <c r="B41" s="628">
        <f>'Flex SP 2nd Liens Pricer'!A40</f>
        <v>13</v>
      </c>
      <c r="C41" s="273">
        <f>'Flex SP 2nd Liens Pricer'!H40</f>
        <v>106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2"/>
      <c r="P41" s="322"/>
      <c r="Q41" s="322"/>
      <c r="R41" s="323"/>
    </row>
    <row r="42" spans="2:18" ht="18.75" customHeight="1" x14ac:dyDescent="0.35">
      <c r="B42" s="628">
        <f>'Flex SP 2nd Liens Pricer'!A41</f>
        <v>13.125</v>
      </c>
      <c r="C42" s="674">
        <f>'Flex SP 2nd Liens Pricer'!H41</f>
        <v>106.25</v>
      </c>
      <c r="D42" s="675" t="s">
        <v>315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399999999999999" customHeight="1" thickBot="1" x14ac:dyDescent="0.4">
      <c r="B43" s="628">
        <f>'Flex SP 2nd Liens Pricer'!A42</f>
        <v>13.25</v>
      </c>
      <c r="C43" s="674">
        <f>'Flex SP 2nd Liens Pricer'!H42</f>
        <v>106.5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316</v>
      </c>
      <c r="O43" s="683"/>
      <c r="P43" s="683"/>
      <c r="Q43" s="683"/>
      <c r="R43" s="684"/>
    </row>
    <row r="44" spans="2:18" x14ac:dyDescent="0.35">
      <c r="B44" s="628">
        <f>'Flex SP 2nd Liens Pricer'!A43</f>
        <v>13.375</v>
      </c>
      <c r="C44" s="674">
        <f>'Flex SP 2nd Liens Pricer'!H43</f>
        <v>106.75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5">
      <c r="B45" s="628">
        <f>'Flex SP 2nd Liens Pricer'!A44</f>
        <v>13.5</v>
      </c>
      <c r="C45" s="674">
        <f>'Flex SP 2nd Liens Pricer'!H44</f>
        <v>107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5">
      <c r="B46" s="628">
        <f>'Flex SP 2nd Liens Pricer'!A45</f>
        <v>13.625</v>
      </c>
      <c r="C46" s="674">
        <f>'Flex SP 2nd Liens Pricer'!H45</f>
        <v>107.25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5">
      <c r="B47" s="628">
        <f>'Flex SP 2nd Liens Pricer'!A46</f>
        <v>13.75</v>
      </c>
      <c r="C47" s="674">
        <f>'Flex SP 2nd Liens Pricer'!H46</f>
        <v>107.5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5">
      <c r="B48" s="628">
        <f>'Flex SP 2nd Liens Pricer'!A47</f>
        <v>13.875</v>
      </c>
      <c r="C48" s="674">
        <f>'Flex SP 2nd Liens Pricer'!H47</f>
        <v>107.75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5">
      <c r="B49" s="628">
        <f>'Flex SP 2nd Liens Pricer'!A48</f>
        <v>14</v>
      </c>
      <c r="C49" s="674">
        <f>'Flex SP 2nd Liens Pricer'!H48</f>
        <v>108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5">
      <c r="B50" s="628">
        <f>'Flex SP 2nd Liens Pricer'!A49</f>
        <v>14.125</v>
      </c>
      <c r="C50" s="674">
        <f>'Flex SP 2nd Liens Pricer'!H49</f>
        <v>108.25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5">
      <c r="B51" s="628">
        <f>'Flex SP 2nd Liens Pricer'!A50</f>
        <v>14.25</v>
      </c>
      <c r="C51" s="674">
        <f>'Flex SP 2nd Liens Pricer'!H50</f>
        <v>108.5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5">
      <c r="B52" s="688" t="s">
        <v>317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8.600000000000001" thickBot="1" x14ac:dyDescent="0.4">
      <c r="B53" s="690" t="s">
        <v>252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1F8A-C8B8-40CD-A422-82470B3CD8CC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4.4" x14ac:dyDescent="0.3"/>
  <cols>
    <col min="1" max="4" width="8.88671875" style="697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97.125</v>
      </c>
      <c r="C6" s="220"/>
      <c r="D6"/>
      <c r="E6" s="221">
        <v>-0.125</v>
      </c>
      <c r="F6" s="611"/>
      <c r="H6" s="222">
        <f t="shared" ref="H6:H50" si="0">E6+B6</f>
        <v>97</v>
      </c>
      <c r="I6" s="224"/>
      <c r="K6" s="225"/>
      <c r="L6" s="411"/>
    </row>
    <row r="7" spans="1:18" ht="15.6" x14ac:dyDescent="0.3">
      <c r="A7" s="409">
        <v>8.875</v>
      </c>
      <c r="B7" s="218">
        <v>97.5</v>
      </c>
      <c r="C7" s="220"/>
      <c r="D7"/>
      <c r="E7" s="221">
        <v>-0.125</v>
      </c>
      <c r="F7" s="611"/>
      <c r="H7" s="222">
        <f t="shared" si="0"/>
        <v>97.375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97.875</v>
      </c>
      <c r="C8" s="220"/>
      <c r="D8"/>
      <c r="E8" s="221">
        <v>-0.125</v>
      </c>
      <c r="F8" s="611"/>
      <c r="H8" s="222">
        <f t="shared" si="0"/>
        <v>97.75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98.25</v>
      </c>
      <c r="C9" s="220"/>
      <c r="D9"/>
      <c r="E9" s="221">
        <v>-0.125</v>
      </c>
      <c r="F9" s="611"/>
      <c r="H9" s="222">
        <f t="shared" si="0"/>
        <v>98.125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98.625</v>
      </c>
      <c r="C10" s="220"/>
      <c r="D10"/>
      <c r="E10" s="221">
        <v>-0.125</v>
      </c>
      <c r="F10" s="611"/>
      <c r="H10" s="222">
        <f t="shared" si="0"/>
        <v>98.5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98.875</v>
      </c>
      <c r="C11" s="220"/>
      <c r="D11"/>
      <c r="E11" s="221">
        <v>-0.125</v>
      </c>
      <c r="F11" s="611"/>
      <c r="H11" s="222">
        <f t="shared" si="0"/>
        <v>98.75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99.125</v>
      </c>
      <c r="C12" s="220"/>
      <c r="D12"/>
      <c r="E12" s="221">
        <v>-0.125</v>
      </c>
      <c r="F12" s="611"/>
      <c r="H12" s="222">
        <f t="shared" si="0"/>
        <v>99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99.375</v>
      </c>
      <c r="C13" s="220"/>
      <c r="D13"/>
      <c r="E13" s="221">
        <v>-0.125</v>
      </c>
      <c r="F13" s="611"/>
      <c r="H13" s="222">
        <f t="shared" si="0"/>
        <v>99.25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99.625</v>
      </c>
      <c r="C14" s="220"/>
      <c r="D14"/>
      <c r="E14" s="221">
        <v>-0.125</v>
      </c>
      <c r="F14" s="611"/>
      <c r="H14" s="222">
        <f t="shared" si="0"/>
        <v>99.5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99.875</v>
      </c>
      <c r="C15" s="220"/>
      <c r="D15"/>
      <c r="E15" s="221">
        <v>-0.125</v>
      </c>
      <c r="F15" s="611"/>
      <c r="H15" s="222">
        <f t="shared" si="0"/>
        <v>99.75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100.125</v>
      </c>
      <c r="C16" s="220"/>
      <c r="D16"/>
      <c r="E16" s="221">
        <v>-0.125</v>
      </c>
      <c r="F16" s="611"/>
      <c r="H16" s="222">
        <f t="shared" si="0"/>
        <v>100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100.375</v>
      </c>
      <c r="C17" s="220"/>
      <c r="D17"/>
      <c r="E17" s="221">
        <v>-0.125</v>
      </c>
      <c r="F17" s="611"/>
      <c r="H17" s="222">
        <f t="shared" si="0"/>
        <v>100.25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100.625</v>
      </c>
      <c r="C18" s="220"/>
      <c r="D18"/>
      <c r="E18" s="221">
        <v>-0.125</v>
      </c>
      <c r="F18" s="611"/>
      <c r="H18" s="222">
        <f t="shared" si="0"/>
        <v>100.5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100.875</v>
      </c>
      <c r="C19" s="220"/>
      <c r="D19"/>
      <c r="E19" s="221">
        <v>-0.125</v>
      </c>
      <c r="F19" s="611"/>
      <c r="H19" s="222">
        <f t="shared" si="0"/>
        <v>100.75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101.125</v>
      </c>
      <c r="C20" s="220"/>
      <c r="D20"/>
      <c r="E20" s="221">
        <v>-0.125</v>
      </c>
      <c r="F20" s="611"/>
      <c r="H20" s="222">
        <f t="shared" si="0"/>
        <v>101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101.375</v>
      </c>
      <c r="C21" s="220"/>
      <c r="D21"/>
      <c r="E21" s="221">
        <v>-0.125</v>
      </c>
      <c r="F21" s="611"/>
      <c r="H21" s="222">
        <f t="shared" si="0"/>
        <v>101.25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101.625</v>
      </c>
      <c r="C22" s="220"/>
      <c r="D22"/>
      <c r="E22" s="221">
        <v>-0.125</v>
      </c>
      <c r="F22" s="611"/>
      <c r="H22" s="222">
        <f t="shared" si="0"/>
        <v>101.5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101.875</v>
      </c>
      <c r="C23" s="220"/>
      <c r="D23"/>
      <c r="E23" s="221">
        <v>-0.125</v>
      </c>
      <c r="F23" s="611"/>
      <c r="H23" s="222">
        <f t="shared" si="0"/>
        <v>101.75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102.125</v>
      </c>
      <c r="C24" s="220"/>
      <c r="D24"/>
      <c r="E24" s="221">
        <v>-0.125</v>
      </c>
      <c r="F24" s="611"/>
      <c r="H24" s="222">
        <f t="shared" si="0"/>
        <v>102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102.375</v>
      </c>
      <c r="C25" s="220"/>
      <c r="D25"/>
      <c r="E25" s="221">
        <v>-0.125</v>
      </c>
      <c r="F25" s="611"/>
      <c r="H25" s="222">
        <f t="shared" si="0"/>
        <v>102.25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102.625</v>
      </c>
      <c r="C26" s="220"/>
      <c r="D26"/>
      <c r="E26" s="221">
        <v>-0.125</v>
      </c>
      <c r="F26" s="611"/>
      <c r="H26" s="222">
        <f t="shared" si="0"/>
        <v>102.5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102.875</v>
      </c>
      <c r="C27" s="220"/>
      <c r="D27"/>
      <c r="E27" s="221">
        <v>-0.125</v>
      </c>
      <c r="F27" s="611"/>
      <c r="H27" s="222">
        <f t="shared" si="0"/>
        <v>102.75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103.125</v>
      </c>
      <c r="C28" s="220"/>
      <c r="D28"/>
      <c r="E28" s="221">
        <v>-0.125</v>
      </c>
      <c r="F28" s="611"/>
      <c r="H28" s="222">
        <f t="shared" si="0"/>
        <v>103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103.375</v>
      </c>
      <c r="C29" s="220"/>
      <c r="D29"/>
      <c r="E29" s="221">
        <v>-0.125</v>
      </c>
      <c r="F29" s="611"/>
      <c r="H29" s="222">
        <f t="shared" si="0"/>
        <v>103.25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103.625</v>
      </c>
      <c r="C30" s="220"/>
      <c r="D30"/>
      <c r="E30" s="221">
        <v>-0.125</v>
      </c>
      <c r="F30" s="611"/>
      <c r="H30" s="222">
        <f t="shared" si="0"/>
        <v>103.5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103.875</v>
      </c>
      <c r="C31" s="220"/>
      <c r="D31"/>
      <c r="E31" s="221">
        <v>-0.125</v>
      </c>
      <c r="F31" s="611"/>
      <c r="H31" s="222">
        <f t="shared" si="0"/>
        <v>103.75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104.125</v>
      </c>
      <c r="C32" s="220"/>
      <c r="D32"/>
      <c r="E32" s="221">
        <v>-0.125</v>
      </c>
      <c r="F32" s="611"/>
      <c r="H32" s="222">
        <f t="shared" si="0"/>
        <v>104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104.375</v>
      </c>
      <c r="C33" s="220"/>
      <c r="D33"/>
      <c r="E33" s="221">
        <v>-0.125</v>
      </c>
      <c r="F33" s="611"/>
      <c r="H33" s="222">
        <f t="shared" si="0"/>
        <v>104.25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104.625</v>
      </c>
      <c r="C34" s="220"/>
      <c r="D34"/>
      <c r="E34" s="221">
        <v>-0.125</v>
      </c>
      <c r="F34" s="611"/>
      <c r="H34" s="222">
        <f t="shared" si="0"/>
        <v>104.5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104.875</v>
      </c>
      <c r="C35" s="220"/>
      <c r="D35"/>
      <c r="E35" s="221">
        <v>-0.125</v>
      </c>
      <c r="F35" s="611"/>
      <c r="H35" s="222">
        <f t="shared" si="0"/>
        <v>104.75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105.125</v>
      </c>
      <c r="C36" s="220"/>
      <c r="D36"/>
      <c r="E36" s="221">
        <v>-0.125</v>
      </c>
      <c r="F36" s="611"/>
      <c r="H36" s="222">
        <f t="shared" si="0"/>
        <v>105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105.375</v>
      </c>
      <c r="C37" s="220"/>
      <c r="D37"/>
      <c r="E37" s="221">
        <v>-0.125</v>
      </c>
      <c r="F37" s="611"/>
      <c r="H37" s="222">
        <f t="shared" si="0"/>
        <v>105.25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105.625</v>
      </c>
      <c r="C38" s="220"/>
      <c r="D38"/>
      <c r="E38" s="221">
        <v>-0.125</v>
      </c>
      <c r="F38" s="611"/>
      <c r="H38" s="222">
        <f t="shared" si="0"/>
        <v>105.5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105.875</v>
      </c>
      <c r="C39" s="220"/>
      <c r="D39"/>
      <c r="E39" s="221">
        <v>-0.125</v>
      </c>
      <c r="F39" s="611"/>
      <c r="H39" s="222">
        <f t="shared" si="0"/>
        <v>105.75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106.125</v>
      </c>
      <c r="C40" s="220"/>
      <c r="D40"/>
      <c r="E40" s="221">
        <v>-0.125</v>
      </c>
      <c r="F40" s="611"/>
      <c r="H40" s="222">
        <f t="shared" si="0"/>
        <v>106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106.375</v>
      </c>
      <c r="C41" s="220"/>
      <c r="D41"/>
      <c r="E41" s="221">
        <v>-0.125</v>
      </c>
      <c r="F41" s="611"/>
      <c r="H41" s="222">
        <f t="shared" si="0"/>
        <v>106.25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106.625</v>
      </c>
      <c r="C42" s="220"/>
      <c r="D42"/>
      <c r="E42" s="221">
        <v>-0.125</v>
      </c>
      <c r="F42" s="611"/>
      <c r="H42" s="222">
        <f t="shared" si="0"/>
        <v>106.5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106.875</v>
      </c>
      <c r="C43" s="220"/>
      <c r="D43"/>
      <c r="E43" s="221">
        <v>-0.125</v>
      </c>
      <c r="F43" s="611"/>
      <c r="H43" s="222">
        <f t="shared" si="0"/>
        <v>106.75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107.125</v>
      </c>
      <c r="C44" s="220"/>
      <c r="D44"/>
      <c r="E44" s="221">
        <v>-0.125</v>
      </c>
      <c r="F44" s="611"/>
      <c r="H44" s="222">
        <f t="shared" si="0"/>
        <v>107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107.375</v>
      </c>
      <c r="C45" s="220"/>
      <c r="D45"/>
      <c r="E45" s="221">
        <v>-0.125</v>
      </c>
      <c r="F45" s="611"/>
      <c r="H45" s="222">
        <f t="shared" si="0"/>
        <v>107.25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107.625</v>
      </c>
      <c r="C46" s="220"/>
      <c r="D46"/>
      <c r="E46" s="221">
        <v>-0.125</v>
      </c>
      <c r="F46" s="611"/>
      <c r="H46" s="222">
        <f t="shared" si="0"/>
        <v>107.5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107.875</v>
      </c>
      <c r="C47" s="220"/>
      <c r="D47"/>
      <c r="E47" s="221">
        <v>-0.125</v>
      </c>
      <c r="F47" s="611"/>
      <c r="H47" s="222">
        <f t="shared" si="0"/>
        <v>107.75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108.125</v>
      </c>
      <c r="C48" s="220"/>
      <c r="D48"/>
      <c r="E48" s="221">
        <v>-0.125</v>
      </c>
      <c r="F48" s="611"/>
      <c r="H48" s="222">
        <f t="shared" si="0"/>
        <v>108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108.375</v>
      </c>
      <c r="C49" s="220"/>
      <c r="D49"/>
      <c r="E49" s="221">
        <v>-0.125</v>
      </c>
      <c r="F49" s="611"/>
      <c r="H49" s="222">
        <f t="shared" si="0"/>
        <v>108.25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108.625</v>
      </c>
      <c r="C50" s="220"/>
      <c r="D50"/>
      <c r="E50" s="221">
        <v>-0.125</v>
      </c>
      <c r="F50" s="611"/>
      <c r="H50" s="222">
        <f t="shared" si="0"/>
        <v>108.5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050F-37A6-4441-BEE5-A4E746428D62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698" t="s">
        <v>318</v>
      </c>
      <c r="B1" s="699">
        <v>45364</v>
      </c>
      <c r="C1" s="700" t="str">
        <f>TEXT(B1,"YYYYMMDD")</f>
        <v>20240313</v>
      </c>
      <c r="S1" s="701" t="s">
        <v>319</v>
      </c>
      <c r="T1" s="701"/>
      <c r="U1" s="701"/>
    </row>
    <row r="2" spans="1:23" x14ac:dyDescent="0.3">
      <c r="A2" s="698" t="s">
        <v>320</v>
      </c>
      <c r="B2" s="698" t="s">
        <v>321</v>
      </c>
      <c r="C2" s="700" t="str">
        <f>"v"&amp;B2</f>
        <v>vA</v>
      </c>
      <c r="S2" s="701"/>
      <c r="T2" s="701"/>
      <c r="U2" s="701"/>
    </row>
    <row r="3" spans="1:23" x14ac:dyDescent="0.3">
      <c r="A3" s="698" t="s">
        <v>322</v>
      </c>
      <c r="B3" s="702">
        <v>5.32</v>
      </c>
      <c r="C3" s="703" t="s">
        <v>323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04" t="s">
        <v>324</v>
      </c>
      <c r="C5" s="704"/>
      <c r="D5" s="704"/>
      <c r="E5" s="199" t="s">
        <v>325</v>
      </c>
      <c r="F5" s="199"/>
      <c r="G5" s="199"/>
      <c r="H5" s="704" t="s">
        <v>207</v>
      </c>
      <c r="I5" s="704"/>
      <c r="J5" s="704"/>
      <c r="K5" s="199" t="s">
        <v>326</v>
      </c>
      <c r="L5" s="199"/>
      <c r="M5" s="199"/>
    </row>
    <row r="6" spans="1:23" s="708" customFormat="1" x14ac:dyDescent="0.3">
      <c r="A6" s="705" t="s">
        <v>195</v>
      </c>
      <c r="B6" s="705" t="s">
        <v>154</v>
      </c>
      <c r="C6" s="705" t="s">
        <v>327</v>
      </c>
      <c r="D6" s="705" t="s">
        <v>328</v>
      </c>
      <c r="E6" s="706" t="s">
        <v>154</v>
      </c>
      <c r="F6" s="705" t="s">
        <v>327</v>
      </c>
      <c r="G6" s="705" t="s">
        <v>328</v>
      </c>
      <c r="H6" s="705" t="s">
        <v>154</v>
      </c>
      <c r="I6" s="705" t="s">
        <v>327</v>
      </c>
      <c r="J6" s="705" t="s">
        <v>328</v>
      </c>
      <c r="K6" s="705" t="s">
        <v>154</v>
      </c>
      <c r="L6" s="705" t="s">
        <v>327</v>
      </c>
      <c r="M6" s="705" t="s">
        <v>328</v>
      </c>
      <c r="N6" s="707" t="s">
        <v>329</v>
      </c>
      <c r="O6" s="707"/>
      <c r="P6" s="707"/>
      <c r="Q6" s="707"/>
    </row>
    <row r="7" spans="1:23" x14ac:dyDescent="0.3">
      <c r="A7" s="709">
        <v>45352</v>
      </c>
      <c r="B7" s="710"/>
      <c r="C7">
        <v>0.375</v>
      </c>
      <c r="E7" s="710"/>
      <c r="F7">
        <v>0.375</v>
      </c>
      <c r="H7" s="710"/>
      <c r="I7">
        <v>0.25</v>
      </c>
      <c r="K7" s="710"/>
      <c r="N7" s="711" t="s">
        <v>330</v>
      </c>
      <c r="O7" s="200"/>
      <c r="P7" s="200"/>
      <c r="Q7" s="200"/>
    </row>
    <row r="8" spans="1:23" x14ac:dyDescent="0.3">
      <c r="A8" s="709">
        <v>45355</v>
      </c>
      <c r="B8" s="710"/>
      <c r="C8">
        <v>0.125</v>
      </c>
      <c r="E8" s="710"/>
      <c r="F8">
        <v>0.125</v>
      </c>
      <c r="H8" s="710"/>
      <c r="I8">
        <v>0.125</v>
      </c>
      <c r="K8" s="710"/>
      <c r="N8" s="711" t="s">
        <v>331</v>
      </c>
      <c r="O8" s="200"/>
      <c r="P8" s="200"/>
      <c r="Q8" s="200"/>
    </row>
    <row r="9" spans="1:23" x14ac:dyDescent="0.3">
      <c r="A9" s="709">
        <v>45356</v>
      </c>
      <c r="B9" s="710" t="s">
        <v>332</v>
      </c>
      <c r="E9" s="710"/>
      <c r="H9" s="710"/>
      <c r="K9" s="710"/>
      <c r="N9" s="711" t="s">
        <v>333</v>
      </c>
      <c r="O9" s="200"/>
      <c r="P9" s="200"/>
      <c r="Q9" s="200"/>
    </row>
    <row r="10" spans="1:23" x14ac:dyDescent="0.3">
      <c r="A10" s="709">
        <v>45357</v>
      </c>
      <c r="B10" s="710"/>
      <c r="C10">
        <v>0.125</v>
      </c>
      <c r="E10" s="710"/>
      <c r="F10">
        <v>0.125</v>
      </c>
      <c r="H10" s="710"/>
      <c r="I10">
        <v>0.125</v>
      </c>
      <c r="K10" s="710"/>
      <c r="N10" s="711" t="s">
        <v>334</v>
      </c>
      <c r="O10" s="200"/>
      <c r="P10" s="200"/>
      <c r="Q10" s="200"/>
    </row>
    <row r="11" spans="1:23" x14ac:dyDescent="0.3">
      <c r="A11" s="709">
        <v>45358</v>
      </c>
      <c r="B11" s="710" t="s">
        <v>335</v>
      </c>
      <c r="E11" s="710" t="s">
        <v>336</v>
      </c>
      <c r="H11" s="710"/>
      <c r="K11" s="710"/>
      <c r="N11" s="711" t="s">
        <v>337</v>
      </c>
      <c r="O11" s="200"/>
      <c r="P11" s="200"/>
      <c r="Q11" s="200"/>
    </row>
    <row r="12" spans="1:23" x14ac:dyDescent="0.3">
      <c r="A12" s="709">
        <v>45359</v>
      </c>
      <c r="B12" s="710"/>
      <c r="E12" s="710"/>
      <c r="F12">
        <v>-0.25</v>
      </c>
      <c r="H12" s="710"/>
      <c r="K12" s="710"/>
      <c r="N12" s="711" t="s">
        <v>338</v>
      </c>
      <c r="O12" s="200"/>
      <c r="P12" s="200"/>
      <c r="Q12" s="200"/>
    </row>
    <row r="13" spans="1:23" x14ac:dyDescent="0.3">
      <c r="A13" s="709">
        <v>45362</v>
      </c>
      <c r="B13" s="710"/>
      <c r="E13" s="710"/>
      <c r="H13" s="710"/>
      <c r="K13" s="710"/>
      <c r="N13" s="711" t="s">
        <v>339</v>
      </c>
      <c r="O13" s="200"/>
      <c r="P13" s="200"/>
      <c r="Q13" s="200"/>
    </row>
    <row r="14" spans="1:23" x14ac:dyDescent="0.3">
      <c r="A14" s="709">
        <v>45363</v>
      </c>
      <c r="B14" s="710"/>
      <c r="C14">
        <v>-0.125</v>
      </c>
      <c r="E14" s="710"/>
      <c r="F14">
        <v>-0.125</v>
      </c>
      <c r="H14" s="710"/>
      <c r="I14">
        <v>-0.125</v>
      </c>
      <c r="K14" s="710"/>
      <c r="N14" s="711" t="s">
        <v>340</v>
      </c>
      <c r="O14" s="200"/>
      <c r="P14" s="200"/>
      <c r="Q14" s="200"/>
    </row>
    <row r="15" spans="1:23" ht="15" thickBot="1" x14ac:dyDescent="0.35">
      <c r="A15" s="709">
        <v>45363</v>
      </c>
      <c r="B15" s="710"/>
      <c r="C15">
        <v>-0.25</v>
      </c>
      <c r="E15" s="710"/>
      <c r="F15">
        <v>-0.25</v>
      </c>
      <c r="H15" s="710"/>
      <c r="K15" s="710"/>
      <c r="N15" s="711"/>
      <c r="O15" s="200"/>
      <c r="P15" s="200"/>
      <c r="Q15" s="200"/>
    </row>
    <row r="16" spans="1:23" ht="15" thickBot="1" x14ac:dyDescent="0.35">
      <c r="A16" s="709">
        <v>45364</v>
      </c>
      <c r="B16" s="710"/>
      <c r="C16">
        <v>-0.125</v>
      </c>
      <c r="E16" s="710"/>
      <c r="F16">
        <v>-0.125</v>
      </c>
      <c r="H16" s="710"/>
      <c r="I16">
        <v>-0.125</v>
      </c>
      <c r="K16" s="710"/>
      <c r="L16">
        <v>-0.125</v>
      </c>
      <c r="N16" s="711" t="s">
        <v>341</v>
      </c>
      <c r="O16" s="200"/>
      <c r="P16" s="200"/>
      <c r="Q16" s="200"/>
      <c r="S16" s="712" t="s">
        <v>342</v>
      </c>
      <c r="T16" s="713"/>
      <c r="U16" s="713"/>
      <c r="V16" s="713"/>
      <c r="W16" s="714"/>
    </row>
    <row r="17" spans="1:23" x14ac:dyDescent="0.3">
      <c r="A17" s="709"/>
      <c r="B17" s="710"/>
      <c r="E17" s="710"/>
      <c r="H17" s="710"/>
      <c r="K17" s="710"/>
      <c r="N17" s="711"/>
      <c r="O17" s="200"/>
      <c r="P17" s="200"/>
      <c r="Q17" s="200"/>
      <c r="S17" s="225" t="s">
        <v>324</v>
      </c>
      <c r="T17" s="715">
        <v>-0.125</v>
      </c>
      <c r="U17" s="200"/>
      <c r="V17" s="200"/>
      <c r="W17" s="716"/>
    </row>
    <row r="18" spans="1:23" x14ac:dyDescent="0.3">
      <c r="A18" s="709"/>
      <c r="B18" s="710"/>
      <c r="E18" s="710"/>
      <c r="H18" s="710"/>
      <c r="K18" s="710"/>
      <c r="N18" s="711"/>
      <c r="O18" s="200"/>
      <c r="P18" s="200"/>
      <c r="Q18" s="200"/>
      <c r="S18" s="225" t="s">
        <v>325</v>
      </c>
      <c r="T18" s="715">
        <v>-0.125</v>
      </c>
      <c r="U18" s="200"/>
      <c r="V18" s="200"/>
      <c r="W18" s="716"/>
    </row>
    <row r="19" spans="1:23" x14ac:dyDescent="0.3">
      <c r="A19" s="709"/>
      <c r="B19" s="710"/>
      <c r="E19" s="710"/>
      <c r="H19" s="710"/>
      <c r="K19" s="710"/>
      <c r="N19" s="711"/>
      <c r="O19" s="200"/>
      <c r="P19" s="200"/>
      <c r="Q19" s="200"/>
      <c r="S19" s="225" t="s">
        <v>207</v>
      </c>
      <c r="T19" s="715">
        <v>-0.125</v>
      </c>
      <c r="U19" s="200"/>
      <c r="V19" s="200"/>
      <c r="W19" s="716"/>
    </row>
    <row r="20" spans="1:23" ht="15" thickBot="1" x14ac:dyDescent="0.35">
      <c r="A20" s="709"/>
      <c r="B20" s="710"/>
      <c r="E20" s="710"/>
      <c r="H20" s="710"/>
      <c r="K20" s="710"/>
      <c r="N20" s="711"/>
      <c r="O20" s="200"/>
      <c r="P20" s="200"/>
      <c r="Q20" s="200"/>
      <c r="S20" s="235" t="s">
        <v>326</v>
      </c>
      <c r="T20" s="717">
        <v>-0.125</v>
      </c>
      <c r="U20" s="718"/>
      <c r="V20" s="718"/>
      <c r="W20" s="719"/>
    </row>
    <row r="21" spans="1:23" x14ac:dyDescent="0.3">
      <c r="A21" s="709"/>
      <c r="B21" s="710"/>
      <c r="E21" s="710"/>
      <c r="H21" s="710"/>
      <c r="K21" s="710"/>
      <c r="N21" s="711"/>
      <c r="O21" s="200"/>
      <c r="P21" s="200"/>
      <c r="Q21" s="200"/>
    </row>
    <row r="22" spans="1:23" x14ac:dyDescent="0.3">
      <c r="A22" s="709"/>
      <c r="B22" s="710"/>
      <c r="E22" s="710"/>
      <c r="H22" s="710"/>
      <c r="K22" s="710"/>
      <c r="N22" s="711"/>
      <c r="O22" s="200"/>
      <c r="P22" s="200"/>
      <c r="Q22" s="200"/>
    </row>
    <row r="23" spans="1:23" x14ac:dyDescent="0.3">
      <c r="A23" s="709"/>
      <c r="B23" s="710"/>
      <c r="E23" s="710"/>
      <c r="H23" s="710"/>
      <c r="K23" s="710"/>
      <c r="N23" s="711"/>
      <c r="O23" s="200"/>
      <c r="P23" s="200"/>
      <c r="Q23" s="200"/>
    </row>
    <row r="24" spans="1:23" x14ac:dyDescent="0.3">
      <c r="A24" s="709"/>
      <c r="B24" s="710"/>
      <c r="E24" s="710"/>
      <c r="H24" s="710"/>
      <c r="K24" s="710"/>
      <c r="N24" s="711"/>
      <c r="O24" s="200"/>
      <c r="P24" s="200"/>
      <c r="Q24" s="200"/>
    </row>
    <row r="25" spans="1:23" x14ac:dyDescent="0.3">
      <c r="A25" s="709"/>
      <c r="B25" s="710"/>
      <c r="E25" s="710"/>
      <c r="H25" s="710"/>
      <c r="K25" s="710"/>
      <c r="N25" s="711"/>
      <c r="O25" s="200"/>
      <c r="P25" s="200"/>
      <c r="Q25" s="200"/>
    </row>
    <row r="26" spans="1:23" x14ac:dyDescent="0.3">
      <c r="A26" s="709"/>
      <c r="B26" s="710"/>
      <c r="E26" s="710"/>
      <c r="H26" s="710"/>
      <c r="K26" s="710"/>
      <c r="N26" s="711"/>
      <c r="O26" s="200"/>
      <c r="P26" s="200"/>
      <c r="Q26" s="200"/>
    </row>
    <row r="27" spans="1:23" x14ac:dyDescent="0.3">
      <c r="A27" s="709"/>
      <c r="B27" s="710"/>
      <c r="E27" s="710"/>
      <c r="H27" s="710"/>
      <c r="K27" s="710"/>
      <c r="N27" s="711"/>
      <c r="O27" s="200"/>
      <c r="P27" s="200"/>
      <c r="Q27" s="200"/>
    </row>
    <row r="28" spans="1:23" x14ac:dyDescent="0.3">
      <c r="A28" s="709"/>
      <c r="B28" s="710"/>
      <c r="E28" s="710"/>
      <c r="H28" s="710"/>
      <c r="K28" s="710"/>
      <c r="N28" s="711"/>
      <c r="O28" s="200"/>
      <c r="P28" s="200"/>
      <c r="Q28" s="200"/>
    </row>
    <row r="29" spans="1:23" x14ac:dyDescent="0.3">
      <c r="A29" s="709"/>
      <c r="B29" s="710"/>
      <c r="E29" s="710"/>
      <c r="H29" s="710"/>
      <c r="K29" s="710"/>
      <c r="N29" s="711"/>
      <c r="O29" s="200"/>
      <c r="P29" s="200"/>
      <c r="Q29" s="200"/>
    </row>
    <row r="30" spans="1:23" x14ac:dyDescent="0.3">
      <c r="A30" s="709"/>
      <c r="B30" s="710"/>
      <c r="E30" s="710"/>
      <c r="H30" s="710"/>
      <c r="K30" s="710"/>
      <c r="N30" s="711"/>
      <c r="O30" s="200"/>
      <c r="P30" s="200"/>
      <c r="Q30" s="200"/>
    </row>
    <row r="31" spans="1:23" x14ac:dyDescent="0.3">
      <c r="A31" s="709"/>
      <c r="B31" s="710"/>
      <c r="E31" s="710"/>
      <c r="H31" s="710"/>
      <c r="K31" s="710"/>
      <c r="N31" s="711"/>
      <c r="O31" s="200"/>
      <c r="P31" s="200"/>
      <c r="Q31" s="200"/>
    </row>
    <row r="32" spans="1:23" x14ac:dyDescent="0.3">
      <c r="A32" s="709"/>
      <c r="B32" s="710"/>
      <c r="E32" s="710"/>
      <c r="H32" s="710"/>
      <c r="K32" s="710"/>
      <c r="N32" s="711"/>
      <c r="O32" s="200"/>
      <c r="P32" s="200"/>
      <c r="Q32" s="200"/>
    </row>
    <row r="33" spans="1:17" x14ac:dyDescent="0.3">
      <c r="A33" s="709"/>
      <c r="B33" s="710"/>
      <c r="E33" s="710"/>
      <c r="H33" s="710"/>
      <c r="K33" s="710"/>
      <c r="N33" s="711"/>
      <c r="O33" s="200"/>
      <c r="P33" s="200"/>
      <c r="Q33" s="200"/>
    </row>
    <row r="34" spans="1:17" x14ac:dyDescent="0.3">
      <c r="A34" s="709"/>
      <c r="B34" s="710"/>
      <c r="E34" s="710"/>
      <c r="H34" s="710"/>
      <c r="K34" s="710"/>
      <c r="N34" s="711"/>
      <c r="O34" s="200"/>
      <c r="P34" s="200"/>
      <c r="Q34" s="200"/>
    </row>
    <row r="35" spans="1:17" x14ac:dyDescent="0.3">
      <c r="A35" s="709"/>
      <c r="B35" s="710"/>
      <c r="E35" s="710"/>
      <c r="H35" s="710"/>
      <c r="K35" s="710"/>
      <c r="N35" s="711"/>
      <c r="O35" s="200"/>
      <c r="P35" s="200"/>
      <c r="Q35" s="200"/>
    </row>
    <row r="36" spans="1:17" x14ac:dyDescent="0.3">
      <c r="A36" s="709"/>
    </row>
    <row r="37" spans="1:17" x14ac:dyDescent="0.3">
      <c r="A37" s="709"/>
      <c r="N37" s="200"/>
      <c r="O37" s="200"/>
      <c r="P37" s="200"/>
      <c r="Q37" s="200"/>
    </row>
    <row r="38" spans="1:17" x14ac:dyDescent="0.3">
      <c r="A38" s="709"/>
      <c r="N38" s="200"/>
      <c r="O38" s="200"/>
      <c r="P38" s="200"/>
      <c r="Q38" s="200"/>
    </row>
    <row r="39" spans="1:17" x14ac:dyDescent="0.3">
      <c r="A39" s="709"/>
      <c r="N39" s="200"/>
      <c r="O39" s="200"/>
      <c r="P39" s="200"/>
      <c r="Q39" s="200"/>
    </row>
    <row r="40" spans="1:17" x14ac:dyDescent="0.3">
      <c r="A40" s="709"/>
      <c r="N40" s="200"/>
      <c r="O40" s="200"/>
      <c r="P40" s="200"/>
      <c r="Q40" s="200"/>
    </row>
    <row r="41" spans="1:17" x14ac:dyDescent="0.3">
      <c r="A41" s="709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09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0A7F77AC-80EF-4250-B856-69E6D805744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2024-03-13T14:16:52Z</dcterms:created>
  <dcterms:modified xsi:type="dcterms:W3CDTF">2024-03-13T14:17:13Z</dcterms:modified>
</cp:coreProperties>
</file>