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14vA\"/>
    </mc:Choice>
  </mc:AlternateContent>
  <xr:revisionPtr revIDLastSave="0" documentId="8_{47DE9746-50BF-45A6-B163-A0D57C6467D2}" xr6:coauthVersionLast="47" xr6:coauthVersionMax="47" xr10:uidLastSave="{00000000-0000-0000-0000-000000000000}"/>
  <bookViews>
    <workbookView xWindow="28680" yWindow="-120" windowWidth="29040" windowHeight="15840" xr2:uid="{8FA32BAE-138C-41C7-B559-7CB1C0D407B4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K47" i="8" s="1"/>
  <c r="K46" i="8"/>
  <c r="H46" i="8"/>
  <c r="H45" i="8"/>
  <c r="K45" i="8" s="1"/>
  <c r="H44" i="8"/>
  <c r="H43" i="8"/>
  <c r="H42" i="8"/>
  <c r="C43" i="7" s="1"/>
  <c r="H41" i="8"/>
  <c r="H40" i="8"/>
  <c r="K40" i="8" s="1"/>
  <c r="H39" i="8"/>
  <c r="K38" i="8"/>
  <c r="H38" i="8"/>
  <c r="H37" i="8"/>
  <c r="H36" i="8"/>
  <c r="H35" i="8"/>
  <c r="H34" i="8"/>
  <c r="C35" i="7" s="1"/>
  <c r="H33" i="8"/>
  <c r="H32" i="8"/>
  <c r="K32" i="8" s="1"/>
  <c r="H31" i="8"/>
  <c r="H30" i="8"/>
  <c r="C31" i="7" s="1"/>
  <c r="H29" i="8"/>
  <c r="H28" i="8"/>
  <c r="H27" i="8"/>
  <c r="K27" i="8" s="1"/>
  <c r="H26" i="8"/>
  <c r="K26" i="8" s="1"/>
  <c r="H25" i="8"/>
  <c r="H24" i="8"/>
  <c r="H23" i="8"/>
  <c r="H22" i="8"/>
  <c r="C23" i="7" s="1"/>
  <c r="H21" i="8"/>
  <c r="K21" i="8" s="1"/>
  <c r="H20" i="8"/>
  <c r="H19" i="8"/>
  <c r="K19" i="8" s="1"/>
  <c r="H18" i="8"/>
  <c r="K18" i="8" s="1"/>
  <c r="H17" i="8"/>
  <c r="H16" i="8"/>
  <c r="H15" i="8"/>
  <c r="K15" i="8" s="1"/>
  <c r="K14" i="8"/>
  <c r="H14" i="8"/>
  <c r="H13" i="8"/>
  <c r="K13" i="8" s="1"/>
  <c r="H12" i="8"/>
  <c r="H11" i="8"/>
  <c r="H10" i="8"/>
  <c r="C11" i="7" s="1"/>
  <c r="H9" i="8"/>
  <c r="H8" i="8"/>
  <c r="K8" i="8" s="1"/>
  <c r="H7" i="8"/>
  <c r="H6" i="8"/>
  <c r="C7" i="7" s="1"/>
  <c r="C51" i="7"/>
  <c r="B51" i="7"/>
  <c r="C50" i="7"/>
  <c r="B50" i="7"/>
  <c r="C49" i="7"/>
  <c r="B49" i="7"/>
  <c r="B48" i="7"/>
  <c r="C47" i="7"/>
  <c r="B47" i="7"/>
  <c r="B46" i="7"/>
  <c r="C45" i="7"/>
  <c r="B45" i="7"/>
  <c r="C44" i="7"/>
  <c r="B44" i="7"/>
  <c r="B43" i="7"/>
  <c r="B42" i="7"/>
  <c r="B41" i="7"/>
  <c r="C40" i="7"/>
  <c r="B40" i="7"/>
  <c r="C39" i="7"/>
  <c r="B39" i="7"/>
  <c r="C38" i="7"/>
  <c r="B38" i="7"/>
  <c r="C37" i="7"/>
  <c r="B37" i="7"/>
  <c r="B36" i="7"/>
  <c r="B35" i="7"/>
  <c r="C34" i="7"/>
  <c r="B34" i="7"/>
  <c r="C33" i="7"/>
  <c r="B33" i="7"/>
  <c r="C32" i="7"/>
  <c r="B32" i="7"/>
  <c r="B31" i="7"/>
  <c r="B30" i="7"/>
  <c r="C29" i="7"/>
  <c r="B29" i="7"/>
  <c r="B28" i="7"/>
  <c r="B27" i="7"/>
  <c r="C26" i="7"/>
  <c r="B26" i="7"/>
  <c r="C25" i="7"/>
  <c r="B25" i="7"/>
  <c r="B24" i="7"/>
  <c r="B23" i="7"/>
  <c r="B22" i="7"/>
  <c r="C21" i="7"/>
  <c r="B21" i="7"/>
  <c r="B20" i="7"/>
  <c r="C19" i="7"/>
  <c r="B19" i="7"/>
  <c r="C18" i="7"/>
  <c r="B18" i="7"/>
  <c r="C17" i="7"/>
  <c r="B17" i="7"/>
  <c r="B16" i="7"/>
  <c r="C15" i="7"/>
  <c r="B15" i="7"/>
  <c r="B14" i="7"/>
  <c r="C13" i="7"/>
  <c r="B13" i="7"/>
  <c r="C12" i="7"/>
  <c r="B12" i="7"/>
  <c r="B11" i="7"/>
  <c r="B10" i="7"/>
  <c r="B9" i="7"/>
  <c r="C8" i="7"/>
  <c r="B8" i="7"/>
  <c r="B7" i="7"/>
  <c r="C4" i="7"/>
  <c r="I42" i="6"/>
  <c r="M42" i="6" s="1"/>
  <c r="H42" i="6"/>
  <c r="L42" i="6" s="1"/>
  <c r="J41" i="6"/>
  <c r="I41" i="6"/>
  <c r="M41" i="6" s="1"/>
  <c r="H41" i="6"/>
  <c r="I40" i="6"/>
  <c r="H40" i="6"/>
  <c r="I39" i="6"/>
  <c r="M40" i="6" s="1"/>
  <c r="H39" i="6"/>
  <c r="L39" i="6" s="1"/>
  <c r="I38" i="6"/>
  <c r="H38" i="6"/>
  <c r="L38" i="6" s="1"/>
  <c r="I37" i="6"/>
  <c r="H37" i="6"/>
  <c r="I36" i="6"/>
  <c r="J36" i="6" s="1"/>
  <c r="H36" i="6"/>
  <c r="I35" i="6"/>
  <c r="M35" i="6" s="1"/>
  <c r="H35" i="6"/>
  <c r="L36" i="6" s="1"/>
  <c r="I34" i="6"/>
  <c r="H34" i="6"/>
  <c r="I33" i="6"/>
  <c r="H33" i="6"/>
  <c r="I32" i="6"/>
  <c r="M32" i="6" s="1"/>
  <c r="H32" i="6"/>
  <c r="L32" i="6" s="1"/>
  <c r="I31" i="6"/>
  <c r="J31" i="6" s="1"/>
  <c r="H31" i="6"/>
  <c r="I30" i="6"/>
  <c r="H30" i="6"/>
  <c r="I29" i="6"/>
  <c r="H29" i="6"/>
  <c r="L29" i="6" s="1"/>
  <c r="I28" i="6"/>
  <c r="J28" i="6" s="1"/>
  <c r="H28" i="6"/>
  <c r="I27" i="6"/>
  <c r="M27" i="6" s="1"/>
  <c r="H27" i="6"/>
  <c r="L28" i="6" s="1"/>
  <c r="I26" i="6"/>
  <c r="H26" i="6"/>
  <c r="I25" i="6"/>
  <c r="M25" i="6" s="1"/>
  <c r="H25" i="6"/>
  <c r="L25" i="6" s="1"/>
  <c r="I24" i="6"/>
  <c r="H24" i="6"/>
  <c r="I23" i="6"/>
  <c r="J23" i="6" s="1"/>
  <c r="H23" i="6"/>
  <c r="I22" i="6"/>
  <c r="M23" i="6" s="1"/>
  <c r="H22" i="6"/>
  <c r="L22" i="6" s="1"/>
  <c r="I21" i="6"/>
  <c r="H21" i="6"/>
  <c r="L21" i="6" s="1"/>
  <c r="I20" i="6"/>
  <c r="J20" i="6" s="1"/>
  <c r="H20" i="6"/>
  <c r="I19" i="6"/>
  <c r="H19" i="6"/>
  <c r="L20" i="6" s="1"/>
  <c r="I18" i="6"/>
  <c r="M18" i="6" s="1"/>
  <c r="H18" i="6"/>
  <c r="L18" i="6" s="1"/>
  <c r="I17" i="6"/>
  <c r="H17" i="6"/>
  <c r="I16" i="6"/>
  <c r="M16" i="6" s="1"/>
  <c r="H16" i="6"/>
  <c r="M15" i="6"/>
  <c r="J15" i="6"/>
  <c r="I15" i="6"/>
  <c r="H15" i="6"/>
  <c r="L15" i="6" s="1"/>
  <c r="I14" i="6"/>
  <c r="H14" i="6"/>
  <c r="I13" i="6"/>
  <c r="H13" i="6"/>
  <c r="I12" i="6"/>
  <c r="H12" i="6"/>
  <c r="C13" i="5" s="1"/>
  <c r="I11" i="6"/>
  <c r="H11" i="6"/>
  <c r="I10" i="6"/>
  <c r="H10" i="6"/>
  <c r="I9" i="6"/>
  <c r="H9" i="6"/>
  <c r="L9" i="6" s="1"/>
  <c r="J8" i="6"/>
  <c r="I8" i="6"/>
  <c r="H8" i="6"/>
  <c r="L8" i="6" s="1"/>
  <c r="I7" i="6"/>
  <c r="M7" i="6" s="1"/>
  <c r="H7" i="6"/>
  <c r="L7" i="6" s="1"/>
  <c r="I6" i="6"/>
  <c r="J6" i="6" s="1"/>
  <c r="H6" i="6"/>
  <c r="B3" i="6"/>
  <c r="P54" i="5" s="1"/>
  <c r="D43" i="5"/>
  <c r="B43" i="5"/>
  <c r="D42" i="5"/>
  <c r="C42" i="5"/>
  <c r="B42" i="5"/>
  <c r="D41" i="5"/>
  <c r="B41" i="5"/>
  <c r="B40" i="5"/>
  <c r="D39" i="5"/>
  <c r="B39" i="5"/>
  <c r="D38" i="5"/>
  <c r="C38" i="5"/>
  <c r="B38" i="5"/>
  <c r="C37" i="5"/>
  <c r="B37" i="5"/>
  <c r="B36" i="5"/>
  <c r="D35" i="5"/>
  <c r="C35" i="5"/>
  <c r="B35" i="5"/>
  <c r="D34" i="5"/>
  <c r="C34" i="5"/>
  <c r="B34" i="5"/>
  <c r="B33" i="5"/>
  <c r="D32" i="5"/>
  <c r="C32" i="5"/>
  <c r="B32" i="5"/>
  <c r="D31" i="5"/>
  <c r="B31" i="5"/>
  <c r="D30" i="5"/>
  <c r="B30" i="5"/>
  <c r="C29" i="5"/>
  <c r="B29" i="5"/>
  <c r="C28" i="5"/>
  <c r="B28" i="5"/>
  <c r="D27" i="5"/>
  <c r="C27" i="5"/>
  <c r="B27" i="5"/>
  <c r="D26" i="5"/>
  <c r="C26" i="5"/>
  <c r="B26" i="5"/>
  <c r="D25" i="5"/>
  <c r="C25" i="5"/>
  <c r="B25" i="5"/>
  <c r="D24" i="5"/>
  <c r="C24" i="5"/>
  <c r="B24" i="5"/>
  <c r="D23" i="5"/>
  <c r="B23" i="5"/>
  <c r="D22" i="5"/>
  <c r="B22" i="5"/>
  <c r="D21" i="5"/>
  <c r="C21" i="5"/>
  <c r="B21" i="5"/>
  <c r="C20" i="5"/>
  <c r="B20" i="5"/>
  <c r="B19" i="5"/>
  <c r="D18" i="5"/>
  <c r="C18" i="5"/>
  <c r="B18" i="5"/>
  <c r="D17" i="5"/>
  <c r="B17" i="5"/>
  <c r="D16" i="5"/>
  <c r="B16" i="5"/>
  <c r="D15" i="5"/>
  <c r="C15" i="5"/>
  <c r="B15" i="5"/>
  <c r="B14" i="5"/>
  <c r="B13" i="5"/>
  <c r="D12" i="5"/>
  <c r="C12" i="5"/>
  <c r="B12" i="5"/>
  <c r="D11" i="5"/>
  <c r="C11" i="5"/>
  <c r="B11" i="5"/>
  <c r="D10" i="5"/>
  <c r="C10" i="5"/>
  <c r="B10" i="5"/>
  <c r="D9" i="5"/>
  <c r="B9" i="5"/>
  <c r="D8" i="5"/>
  <c r="C8" i="5"/>
  <c r="B8" i="5"/>
  <c r="D7" i="5"/>
  <c r="C7" i="5"/>
  <c r="B7" i="5"/>
  <c r="D4" i="5"/>
  <c r="I44" i="4"/>
  <c r="H44" i="4"/>
  <c r="C45" i="3" s="1"/>
  <c r="I43" i="4"/>
  <c r="M43" i="4" s="1"/>
  <c r="H43" i="4"/>
  <c r="I42" i="4"/>
  <c r="D43" i="3" s="1"/>
  <c r="H42" i="4"/>
  <c r="I41" i="4"/>
  <c r="H41" i="4"/>
  <c r="I40" i="4"/>
  <c r="M41" i="4" s="1"/>
  <c r="H40" i="4"/>
  <c r="L40" i="4" s="1"/>
  <c r="I39" i="4"/>
  <c r="J39" i="4" s="1"/>
  <c r="H39" i="4"/>
  <c r="I38" i="4"/>
  <c r="J38" i="4" s="1"/>
  <c r="H38" i="4"/>
  <c r="L39" i="4" s="1"/>
  <c r="I37" i="4"/>
  <c r="H37" i="4"/>
  <c r="I36" i="4"/>
  <c r="M36" i="4" s="1"/>
  <c r="H36" i="4"/>
  <c r="C37" i="3" s="1"/>
  <c r="I35" i="4"/>
  <c r="D36" i="3" s="1"/>
  <c r="H35" i="4"/>
  <c r="I34" i="4"/>
  <c r="D35" i="3" s="1"/>
  <c r="H34" i="4"/>
  <c r="I33" i="4"/>
  <c r="D34" i="3" s="1"/>
  <c r="H33" i="4"/>
  <c r="L33" i="4" s="1"/>
  <c r="I32" i="4"/>
  <c r="H32" i="4"/>
  <c r="L32" i="4" s="1"/>
  <c r="I31" i="4"/>
  <c r="J31" i="4" s="1"/>
  <c r="H31" i="4"/>
  <c r="I30" i="4"/>
  <c r="J30" i="4" s="1"/>
  <c r="H30" i="4"/>
  <c r="L31" i="4" s="1"/>
  <c r="I29" i="4"/>
  <c r="M29" i="4" s="1"/>
  <c r="H29" i="4"/>
  <c r="L30" i="4" s="1"/>
  <c r="I28" i="4"/>
  <c r="H28" i="4"/>
  <c r="C29" i="3" s="1"/>
  <c r="I27" i="4"/>
  <c r="D28" i="3" s="1"/>
  <c r="H27" i="4"/>
  <c r="I26" i="4"/>
  <c r="D27" i="3" s="1"/>
  <c r="H26" i="4"/>
  <c r="I25" i="4"/>
  <c r="J25" i="4" s="1"/>
  <c r="H25" i="4"/>
  <c r="I24" i="4"/>
  <c r="H24" i="4"/>
  <c r="I23" i="4"/>
  <c r="H23" i="4"/>
  <c r="C24" i="3" s="1"/>
  <c r="I22" i="4"/>
  <c r="J22" i="4" s="1"/>
  <c r="H22" i="4"/>
  <c r="I21" i="4"/>
  <c r="H21" i="4"/>
  <c r="L21" i="4" s="1"/>
  <c r="I20" i="4"/>
  <c r="H20" i="4"/>
  <c r="C21" i="3" s="1"/>
  <c r="I19" i="4"/>
  <c r="M19" i="4" s="1"/>
  <c r="H19" i="4"/>
  <c r="J18" i="4"/>
  <c r="I18" i="4"/>
  <c r="D19" i="3" s="1"/>
  <c r="H18" i="4"/>
  <c r="I17" i="4"/>
  <c r="H17" i="4"/>
  <c r="L17" i="4" s="1"/>
  <c r="I16" i="4"/>
  <c r="M16" i="4" s="1"/>
  <c r="H16" i="4"/>
  <c r="I15" i="4"/>
  <c r="J15" i="4" s="1"/>
  <c r="H15" i="4"/>
  <c r="I14" i="4"/>
  <c r="H14" i="4"/>
  <c r="L15" i="4" s="1"/>
  <c r="I13" i="4"/>
  <c r="M13" i="4" s="1"/>
  <c r="H13" i="4"/>
  <c r="L13" i="4" s="1"/>
  <c r="J12" i="4"/>
  <c r="I12" i="4"/>
  <c r="H12" i="4"/>
  <c r="C13" i="3" s="1"/>
  <c r="I11" i="4"/>
  <c r="H11" i="4"/>
  <c r="L12" i="4" s="1"/>
  <c r="I10" i="4"/>
  <c r="H10" i="4"/>
  <c r="L10" i="4" s="1"/>
  <c r="I9" i="4"/>
  <c r="J9" i="4" s="1"/>
  <c r="H9" i="4"/>
  <c r="I8" i="4"/>
  <c r="H8" i="4"/>
  <c r="L8" i="4" s="1"/>
  <c r="I7" i="4"/>
  <c r="J7" i="4" s="1"/>
  <c r="H7" i="4"/>
  <c r="L7" i="4" s="1"/>
  <c r="I6" i="4"/>
  <c r="M7" i="4" s="1"/>
  <c r="H6" i="4"/>
  <c r="C7" i="3" s="1"/>
  <c r="B3" i="4"/>
  <c r="E56" i="3"/>
  <c r="D45" i="3"/>
  <c r="B45" i="3"/>
  <c r="C44" i="3"/>
  <c r="B44" i="3"/>
  <c r="C43" i="3"/>
  <c r="B43" i="3"/>
  <c r="D42" i="3"/>
  <c r="C42" i="3"/>
  <c r="B42" i="3"/>
  <c r="D41" i="3"/>
  <c r="C41" i="3"/>
  <c r="B41" i="3"/>
  <c r="C40" i="3"/>
  <c r="B40" i="3"/>
  <c r="D39" i="3"/>
  <c r="B39" i="3"/>
  <c r="D38" i="3"/>
  <c r="B38" i="3"/>
  <c r="B37" i="3"/>
  <c r="C36" i="3"/>
  <c r="B36" i="3"/>
  <c r="C35" i="3"/>
  <c r="B35" i="3"/>
  <c r="B34" i="3"/>
  <c r="D33" i="3"/>
  <c r="C33" i="3"/>
  <c r="B33" i="3"/>
  <c r="D32" i="3"/>
  <c r="C32" i="3"/>
  <c r="B32" i="3"/>
  <c r="D31" i="3"/>
  <c r="C31" i="3"/>
  <c r="B31" i="3"/>
  <c r="D30" i="3"/>
  <c r="B30" i="3"/>
  <c r="D29" i="3"/>
  <c r="B29" i="3"/>
  <c r="C28" i="3"/>
  <c r="B28" i="3"/>
  <c r="C27" i="3"/>
  <c r="B27" i="3"/>
  <c r="C26" i="3"/>
  <c r="B26" i="3"/>
  <c r="D25" i="3"/>
  <c r="C25" i="3"/>
  <c r="B25" i="3"/>
  <c r="D24" i="3"/>
  <c r="B24" i="3"/>
  <c r="C23" i="3"/>
  <c r="B23" i="3"/>
  <c r="D22" i="3"/>
  <c r="B22" i="3"/>
  <c r="D21" i="3"/>
  <c r="B21" i="3"/>
  <c r="C20" i="3"/>
  <c r="B20" i="3"/>
  <c r="C19" i="3"/>
  <c r="B19" i="3"/>
  <c r="B18" i="3"/>
  <c r="C17" i="3"/>
  <c r="B17" i="3"/>
  <c r="D16" i="3"/>
  <c r="C16" i="3"/>
  <c r="B16" i="3"/>
  <c r="D15" i="3"/>
  <c r="B15" i="3"/>
  <c r="D14" i="3"/>
  <c r="B14" i="3"/>
  <c r="D13" i="3"/>
  <c r="B13" i="3"/>
  <c r="D12" i="3"/>
  <c r="C12" i="3"/>
  <c r="B12" i="3"/>
  <c r="B11" i="3"/>
  <c r="C10" i="3"/>
  <c r="B10" i="3"/>
  <c r="D9" i="3"/>
  <c r="C9" i="3"/>
  <c r="B9" i="3"/>
  <c r="C8" i="3"/>
  <c r="B8" i="3"/>
  <c r="B7" i="3"/>
  <c r="D4" i="3"/>
  <c r="L30" i="2"/>
  <c r="T30" i="2" s="1"/>
  <c r="K30" i="2"/>
  <c r="O30" i="2" s="1"/>
  <c r="J30" i="2"/>
  <c r="L29" i="2"/>
  <c r="K29" i="2"/>
  <c r="J29" i="2"/>
  <c r="R29" i="2" s="1"/>
  <c r="L28" i="2"/>
  <c r="T28" i="2" s="1"/>
  <c r="K28" i="2"/>
  <c r="O28" i="2" s="1"/>
  <c r="J28" i="2"/>
  <c r="L27" i="2"/>
  <c r="K27" i="2"/>
  <c r="S27" i="2" s="1"/>
  <c r="J27" i="2"/>
  <c r="R27" i="2" s="1"/>
  <c r="L26" i="2"/>
  <c r="T26" i="2" s="1"/>
  <c r="K26" i="2"/>
  <c r="O26" i="2" s="1"/>
  <c r="J26" i="2"/>
  <c r="L25" i="2"/>
  <c r="K25" i="2"/>
  <c r="S25" i="2" s="1"/>
  <c r="J25" i="2"/>
  <c r="R25" i="2" s="1"/>
  <c r="L24" i="2"/>
  <c r="T24" i="2" s="1"/>
  <c r="K24" i="2"/>
  <c r="O24" i="2" s="1"/>
  <c r="J24" i="2"/>
  <c r="L23" i="2"/>
  <c r="K23" i="2"/>
  <c r="J23" i="2"/>
  <c r="R23" i="2" s="1"/>
  <c r="L22" i="2"/>
  <c r="T22" i="2" s="1"/>
  <c r="K22" i="2"/>
  <c r="O22" i="2" s="1"/>
  <c r="J22" i="2"/>
  <c r="L21" i="2"/>
  <c r="K21" i="2"/>
  <c r="D21" i="1" s="1"/>
  <c r="J21" i="2"/>
  <c r="R21" i="2" s="1"/>
  <c r="L20" i="2"/>
  <c r="T20" i="2" s="1"/>
  <c r="K20" i="2"/>
  <c r="O20" i="2" s="1"/>
  <c r="J20" i="2"/>
  <c r="L19" i="2"/>
  <c r="K19" i="2"/>
  <c r="J19" i="2"/>
  <c r="R19" i="2" s="1"/>
  <c r="L18" i="2"/>
  <c r="T18" i="2" s="1"/>
  <c r="K18" i="2"/>
  <c r="O18" i="2" s="1"/>
  <c r="J18" i="2"/>
  <c r="L17" i="2"/>
  <c r="K17" i="2"/>
  <c r="S17" i="2" s="1"/>
  <c r="J17" i="2"/>
  <c r="C17" i="1" s="1"/>
  <c r="L16" i="2"/>
  <c r="T16" i="2" s="1"/>
  <c r="K16" i="2"/>
  <c r="O16" i="2" s="1"/>
  <c r="J16" i="2"/>
  <c r="L15" i="2"/>
  <c r="K15" i="2"/>
  <c r="J15" i="2"/>
  <c r="R15" i="2" s="1"/>
  <c r="L14" i="2"/>
  <c r="K14" i="2"/>
  <c r="J14" i="2"/>
  <c r="R14" i="2" s="1"/>
  <c r="L13" i="2"/>
  <c r="T13" i="2" s="1"/>
  <c r="K13" i="2"/>
  <c r="J13" i="2"/>
  <c r="L12" i="2"/>
  <c r="T12" i="2" s="1"/>
  <c r="K12" i="2"/>
  <c r="J12" i="2"/>
  <c r="R13" i="2" s="1"/>
  <c r="L11" i="2"/>
  <c r="K11" i="2"/>
  <c r="O11" i="2" s="1"/>
  <c r="J11" i="2"/>
  <c r="R11" i="2" s="1"/>
  <c r="L10" i="2"/>
  <c r="T10" i="2" s="1"/>
  <c r="K10" i="2"/>
  <c r="O10" i="2" s="1"/>
  <c r="J10" i="2"/>
  <c r="L9" i="2"/>
  <c r="T9" i="2" s="1"/>
  <c r="K9" i="2"/>
  <c r="O9" i="2" s="1"/>
  <c r="J9" i="2"/>
  <c r="R10" i="2" s="1"/>
  <c r="L8" i="2"/>
  <c r="K8" i="2"/>
  <c r="O8" i="2" s="1"/>
  <c r="J8" i="2"/>
  <c r="R9" i="2" s="1"/>
  <c r="L7" i="2"/>
  <c r="K7" i="2"/>
  <c r="S8" i="2" s="1"/>
  <c r="J7" i="2"/>
  <c r="R8" i="2" s="1"/>
  <c r="L6" i="2"/>
  <c r="P6" i="2" s="1"/>
  <c r="K6" i="2"/>
  <c r="O6" i="2" s="1"/>
  <c r="J6" i="2"/>
  <c r="E30" i="1"/>
  <c r="C30" i="1"/>
  <c r="B30" i="1"/>
  <c r="E29" i="1"/>
  <c r="B29" i="1"/>
  <c r="E28" i="1"/>
  <c r="C28" i="1"/>
  <c r="B28" i="1"/>
  <c r="E27" i="1"/>
  <c r="B27" i="1"/>
  <c r="E26" i="1"/>
  <c r="C26" i="1"/>
  <c r="B26" i="1"/>
  <c r="E25" i="1"/>
  <c r="B25" i="1"/>
  <c r="E24" i="1"/>
  <c r="C24" i="1"/>
  <c r="B24" i="1"/>
  <c r="E23" i="1"/>
  <c r="B23" i="1"/>
  <c r="E22" i="1"/>
  <c r="C22" i="1"/>
  <c r="B22" i="1"/>
  <c r="E21" i="1"/>
  <c r="B21" i="1"/>
  <c r="E20" i="1"/>
  <c r="C20" i="1"/>
  <c r="B20" i="1"/>
  <c r="E19" i="1"/>
  <c r="B19" i="1"/>
  <c r="E18" i="1"/>
  <c r="C18" i="1"/>
  <c r="B18" i="1"/>
  <c r="E17" i="1"/>
  <c r="B17" i="1"/>
  <c r="E16" i="1"/>
  <c r="C16" i="1"/>
  <c r="B16" i="1"/>
  <c r="E15" i="1"/>
  <c r="B15" i="1"/>
  <c r="E14" i="1"/>
  <c r="D14" i="1"/>
  <c r="C14" i="1"/>
  <c r="B14" i="1"/>
  <c r="D13" i="1"/>
  <c r="C13" i="1"/>
  <c r="B13" i="1"/>
  <c r="E12" i="1"/>
  <c r="D12" i="1"/>
  <c r="C12" i="1"/>
  <c r="B12" i="1"/>
  <c r="D11" i="1"/>
  <c r="C11" i="1"/>
  <c r="B11" i="1"/>
  <c r="C10" i="1"/>
  <c r="B10" i="1"/>
  <c r="E9" i="1"/>
  <c r="D9" i="1"/>
  <c r="C9" i="1"/>
  <c r="B9" i="1"/>
  <c r="E8" i="1"/>
  <c r="C8" i="1"/>
  <c r="B8" i="1"/>
  <c r="E7" i="1"/>
  <c r="B7" i="1"/>
  <c r="E6" i="1"/>
  <c r="C6" i="1"/>
  <c r="B6" i="1"/>
  <c r="C4" i="1"/>
  <c r="O15" i="2" l="1"/>
  <c r="O29" i="2"/>
  <c r="J43" i="4"/>
  <c r="J12" i="6"/>
  <c r="C9" i="7"/>
  <c r="C41" i="7"/>
  <c r="K9" i="8"/>
  <c r="K28" i="8"/>
  <c r="K34" i="8"/>
  <c r="K41" i="8"/>
  <c r="D6" i="1"/>
  <c r="D8" i="1"/>
  <c r="D10" i="1"/>
  <c r="D16" i="1"/>
  <c r="D18" i="1"/>
  <c r="D20" i="1"/>
  <c r="D22" i="1"/>
  <c r="D24" i="1"/>
  <c r="D26" i="1"/>
  <c r="D28" i="1"/>
  <c r="D30" i="1"/>
  <c r="T7" i="2"/>
  <c r="O12" i="2"/>
  <c r="S13" i="2"/>
  <c r="T15" i="2"/>
  <c r="T17" i="2"/>
  <c r="T19" i="2"/>
  <c r="T21" i="2"/>
  <c r="T23" i="2"/>
  <c r="T25" i="2"/>
  <c r="T27" i="2"/>
  <c r="T29" i="2"/>
  <c r="C15" i="3"/>
  <c r="D20" i="3"/>
  <c r="C39" i="3"/>
  <c r="D44" i="3"/>
  <c r="J10" i="4"/>
  <c r="J17" i="4"/>
  <c r="J23" i="4"/>
  <c r="L28" i="4"/>
  <c r="L34" i="4"/>
  <c r="J36" i="4"/>
  <c r="D13" i="5"/>
  <c r="C16" i="5"/>
  <c r="D29" i="5"/>
  <c r="D37" i="5"/>
  <c r="C40" i="5"/>
  <c r="L13" i="6"/>
  <c r="L16" i="6"/>
  <c r="L23" i="6"/>
  <c r="J25" i="6"/>
  <c r="M29" i="6"/>
  <c r="J32" i="6"/>
  <c r="J39" i="6"/>
  <c r="K16" i="8"/>
  <c r="K22" i="8"/>
  <c r="K29" i="8"/>
  <c r="K35" i="8"/>
  <c r="K48" i="8"/>
  <c r="O19" i="2"/>
  <c r="E10" i="1"/>
  <c r="S15" i="2"/>
  <c r="S21" i="2"/>
  <c r="D7" i="3"/>
  <c r="D23" i="3"/>
  <c r="C34" i="3"/>
  <c r="M17" i="4"/>
  <c r="M20" i="4"/>
  <c r="L24" i="4"/>
  <c r="M27" i="4"/>
  <c r="L37" i="4"/>
  <c r="L41" i="4"/>
  <c r="M44" i="4"/>
  <c r="C19" i="5"/>
  <c r="D40" i="5"/>
  <c r="C43" i="5"/>
  <c r="J9" i="6"/>
  <c r="M13" i="6"/>
  <c r="M19" i="6"/>
  <c r="L26" i="6"/>
  <c r="L30" i="6"/>
  <c r="L33" i="6"/>
  <c r="L40" i="6"/>
  <c r="C10" i="7"/>
  <c r="C14" i="7"/>
  <c r="C22" i="7"/>
  <c r="C30" i="7"/>
  <c r="C42" i="7"/>
  <c r="C46" i="7"/>
  <c r="K10" i="8"/>
  <c r="K17" i="8"/>
  <c r="K23" i="8"/>
  <c r="K36" i="8"/>
  <c r="K42" i="8"/>
  <c r="K49" i="8"/>
  <c r="O7" i="2"/>
  <c r="O23" i="2"/>
  <c r="R7" i="2"/>
  <c r="S10" i="2"/>
  <c r="S19" i="2"/>
  <c r="S23" i="2"/>
  <c r="S29" i="2"/>
  <c r="C18" i="3"/>
  <c r="S7" i="2"/>
  <c r="R12" i="2"/>
  <c r="O14" i="2"/>
  <c r="R17" i="2"/>
  <c r="R18" i="2"/>
  <c r="R20" i="2"/>
  <c r="R22" i="2"/>
  <c r="R24" i="2"/>
  <c r="R26" i="2"/>
  <c r="R28" i="2"/>
  <c r="R30" i="2"/>
  <c r="D10" i="3"/>
  <c r="D18" i="3"/>
  <c r="D26" i="3"/>
  <c r="M11" i="4"/>
  <c r="J14" i="4"/>
  <c r="L18" i="4"/>
  <c r="J20" i="4"/>
  <c r="M24" i="4"/>
  <c r="J27" i="4"/>
  <c r="J34" i="4"/>
  <c r="M37" i="4"/>
  <c r="J41" i="4"/>
  <c r="J44" i="4"/>
  <c r="C14" i="5"/>
  <c r="D19" i="5"/>
  <c r="C22" i="5"/>
  <c r="C30" i="5"/>
  <c r="J7" i="6"/>
  <c r="L10" i="6"/>
  <c r="L14" i="6"/>
  <c r="J16" i="6"/>
  <c r="M26" i="6"/>
  <c r="M31" i="6"/>
  <c r="M33" i="6"/>
  <c r="L37" i="6"/>
  <c r="K11" i="8"/>
  <c r="K24" i="8"/>
  <c r="K30" i="8"/>
  <c r="K37" i="8"/>
  <c r="K43" i="8"/>
  <c r="O17" i="2"/>
  <c r="O27" i="2"/>
  <c r="D17" i="3"/>
  <c r="J26" i="4"/>
  <c r="J33" i="4"/>
  <c r="C7" i="1"/>
  <c r="C15" i="1"/>
  <c r="C19" i="1"/>
  <c r="C21" i="1"/>
  <c r="C23" i="1"/>
  <c r="C25" i="1"/>
  <c r="C27" i="1"/>
  <c r="C29" i="1"/>
  <c r="S12" i="2"/>
  <c r="T14" i="2"/>
  <c r="D37" i="3"/>
  <c r="J11" i="4"/>
  <c r="L25" i="4"/>
  <c r="L36" i="4"/>
  <c r="L42" i="4"/>
  <c r="C9" i="5"/>
  <c r="D14" i="5"/>
  <c r="C17" i="5"/>
  <c r="C33" i="5"/>
  <c r="C41" i="5"/>
  <c r="M10" i="6"/>
  <c r="M14" i="6"/>
  <c r="L17" i="6"/>
  <c r="L24" i="6"/>
  <c r="L31" i="6"/>
  <c r="J33" i="6"/>
  <c r="M37" i="6"/>
  <c r="J40" i="6"/>
  <c r="C27" i="7"/>
  <c r="K12" i="8"/>
  <c r="K25" i="8"/>
  <c r="K31" i="8"/>
  <c r="K44" i="8"/>
  <c r="S11" i="2"/>
  <c r="O25" i="2"/>
  <c r="J19" i="4"/>
  <c r="D7" i="1"/>
  <c r="D15" i="1"/>
  <c r="D17" i="1"/>
  <c r="D19" i="1"/>
  <c r="D23" i="1"/>
  <c r="D25" i="1"/>
  <c r="D27" i="1"/>
  <c r="D29" i="1"/>
  <c r="S9" i="2"/>
  <c r="T11" i="2"/>
  <c r="D8" i="3"/>
  <c r="C11" i="3"/>
  <c r="D40" i="3"/>
  <c r="M8" i="4"/>
  <c r="M21" i="4"/>
  <c r="M28" i="4"/>
  <c r="M35" i="4"/>
  <c r="D33" i="5"/>
  <c r="C36" i="5"/>
  <c r="L12" i="6"/>
  <c r="M17" i="6"/>
  <c r="M24" i="6"/>
  <c r="L34" i="6"/>
  <c r="L41" i="6"/>
  <c r="O21" i="2"/>
  <c r="E11" i="1"/>
  <c r="E13" i="1"/>
  <c r="T8" i="2"/>
  <c r="O13" i="2"/>
  <c r="S14" i="2"/>
  <c r="S16" i="2"/>
  <c r="S18" i="2"/>
  <c r="S20" i="2"/>
  <c r="S22" i="2"/>
  <c r="S24" i="2"/>
  <c r="S26" i="2"/>
  <c r="S28" i="2"/>
  <c r="S30" i="2"/>
  <c r="D11" i="3"/>
  <c r="C14" i="3"/>
  <c r="C22" i="3"/>
  <c r="C30" i="3"/>
  <c r="C38" i="3"/>
  <c r="L9" i="4"/>
  <c r="M12" i="4"/>
  <c r="L16" i="4"/>
  <c r="L20" i="4"/>
  <c r="L23" i="4"/>
  <c r="L26" i="4"/>
  <c r="J28" i="4"/>
  <c r="M32" i="4"/>
  <c r="J35" i="4"/>
  <c r="L44" i="4"/>
  <c r="D20" i="5"/>
  <c r="C23" i="5"/>
  <c r="D28" i="5"/>
  <c r="C31" i="5"/>
  <c r="D36" i="5"/>
  <c r="C39" i="5"/>
  <c r="M8" i="6"/>
  <c r="M11" i="6"/>
  <c r="J17" i="6"/>
  <c r="M21" i="6"/>
  <c r="J24" i="6"/>
  <c r="M34" i="6"/>
  <c r="M38" i="6"/>
  <c r="C16" i="7"/>
  <c r="C20" i="7"/>
  <c r="C24" i="7"/>
  <c r="C28" i="7"/>
  <c r="C36" i="7"/>
  <c r="C48" i="7"/>
  <c r="K7" i="8"/>
  <c r="K20" i="8"/>
  <c r="K33" i="8"/>
  <c r="K39" i="8"/>
  <c r="M12" i="6"/>
  <c r="J14" i="6"/>
  <c r="M20" i="6"/>
  <c r="J22" i="6"/>
  <c r="M28" i="6"/>
  <c r="J30" i="6"/>
  <c r="M36" i="6"/>
  <c r="J38" i="6"/>
  <c r="M39" i="6"/>
  <c r="M9" i="6"/>
  <c r="J11" i="6"/>
  <c r="J19" i="6"/>
  <c r="J27" i="6"/>
  <c r="J35" i="6"/>
  <c r="L11" i="6"/>
  <c r="L19" i="6"/>
  <c r="M22" i="6"/>
  <c r="L27" i="6"/>
  <c r="M30" i="6"/>
  <c r="L35" i="6"/>
  <c r="J13" i="6"/>
  <c r="J21" i="6"/>
  <c r="J29" i="6"/>
  <c r="J37" i="6"/>
  <c r="J10" i="6"/>
  <c r="J18" i="6"/>
  <c r="J26" i="6"/>
  <c r="J34" i="6"/>
  <c r="J42" i="6"/>
  <c r="M9" i="4"/>
  <c r="L14" i="4"/>
  <c r="M25" i="4"/>
  <c r="J6" i="4"/>
  <c r="J8" i="4"/>
  <c r="L11" i="4"/>
  <c r="M14" i="4"/>
  <c r="J16" i="4"/>
  <c r="L19" i="4"/>
  <c r="M22" i="4"/>
  <c r="J24" i="4"/>
  <c r="L27" i="4"/>
  <c r="M30" i="4"/>
  <c r="J32" i="4"/>
  <c r="L35" i="4"/>
  <c r="M38" i="4"/>
  <c r="J40" i="4"/>
  <c r="L43" i="4"/>
  <c r="J13" i="4"/>
  <c r="J21" i="4"/>
  <c r="J29" i="4"/>
  <c r="J37" i="4"/>
  <c r="L22" i="4"/>
  <c r="M33" i="4"/>
  <c r="L38" i="4"/>
  <c r="L29" i="4"/>
  <c r="M40" i="4"/>
  <c r="J42" i="4"/>
  <c r="M10" i="4"/>
  <c r="M18" i="4"/>
  <c r="M26" i="4"/>
  <c r="M34" i="4"/>
  <c r="M42" i="4"/>
  <c r="M15" i="4"/>
  <c r="M23" i="4"/>
  <c r="M31" i="4"/>
  <c r="M39" i="4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R16" i="2"/>
</calcChain>
</file>

<file path=xl/sharedStrings.xml><?xml version="1.0" encoding="utf-8"?>
<sst xmlns="http://schemas.openxmlformats.org/spreadsheetml/2006/main" count="807" uniqueCount="343">
  <si>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</si>
  <si>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</si>
  <si>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</si>
  <si>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</si>
  <si>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</si>
  <si>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</si>
  <si>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</si>
  <si>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</si>
  <si>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</si>
  <si>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</si>
  <si>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</si>
  <si>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</si>
  <si>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</si>
  <si>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</si>
  <si>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</si>
  <si>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</si>
  <si>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</si>
  <si>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</si>
  <si>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</si>
  <si>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</si>
  <si>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</si>
  <si>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</si>
  <si>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</si>
  <si>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</si>
  <si>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</si>
  <si>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</si>
  <si>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</si>
  <si>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</si>
  <si>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</si>
  <si>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</si>
  <si>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</si>
  <si>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</si>
  <si>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</si>
  <si>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</si>
  <si>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</si>
  <si>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</si>
  <si>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</si>
  <si>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</si>
  <si>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</si>
  <si>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</si>
  <si>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</si>
  <si>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</si>
  <si>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</si>
  <si>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</si>
  <si>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</si>
  <si>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</si>
  <si>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</si>
  <si>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</si>
  <si>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</si>
  <si>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</si>
  <si>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</si>
  <si>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</si>
  <si>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</si>
  <si>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</si>
  <si>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</si>
  <si>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</si>
  <si>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</si>
  <si>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</si>
  <si>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</si>
  <si>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</si>
  <si>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</si>
  <si>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</si>
  <si>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</si>
  <si>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</si>
  <si>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</si>
  <si>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</si>
  <si>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</si>
  <si>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</si>
  <si>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</si>
  <si>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</si>
  <si>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</si>
  <si>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</si>
  <si>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</si>
  <si>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</si>
  <si>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</si>
  <si>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</si>
  <si>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</si>
  <si>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</si>
  <si>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</si>
  <si>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</si>
  <si>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</si>
  <si>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</si>
  <si>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</si>
  <si>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</si>
  <si>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</si>
  <si>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</si>
  <si>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</si>
  <si>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</si>
  <si>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</si>
  <si>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</si>
  <si>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</si>
  <si>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</si>
  <si>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</si>
  <si>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</si>
  <si>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</si>
  <si>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</si>
  <si>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</si>
  <si>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</si>
  <si>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</si>
  <si>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</si>
  <si>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</si>
  <si>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</si>
  <si>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</si>
  <si>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</si>
  <si>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</si>
  <si>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</si>
  <si>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</si>
  <si>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</si>
  <si>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</si>
  <si>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</si>
  <si>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</si>
  <si>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</si>
  <si>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</si>
  <si>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</si>
  <si>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</si>
  <si>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</si>
  <si>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</si>
  <si>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</si>
  <si>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</si>
  <si>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</si>
  <si>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</si>
  <si>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</si>
  <si>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</si>
  <si>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</si>
  <si>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</si>
  <si>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</si>
  <si>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</si>
  <si>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</si>
  <si>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</si>
  <si>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</si>
  <si>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</si>
  <si>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</si>
  <si>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</si>
  <si>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</si>
  <si>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</si>
  <si>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</si>
  <si>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</si>
  <si>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</si>
  <si>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</si>
  <si>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</si>
  <si>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</si>
  <si>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</si>
  <si>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</si>
  <si>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</si>
  <si>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</si>
  <si>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</si>
  <si>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</si>
  <si>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</si>
  <si>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</si>
  <si>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</si>
  <si>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</si>
  <si>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</si>
  <si>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</si>
  <si>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</si>
  <si>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</si>
  <si>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</si>
  <si>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</si>
  <si>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</si>
  <si>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</si>
  <si>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</si>
  <si>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</si>
  <si>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</si>
  <si>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</si>
  <si>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</si>
  <si>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</si>
  <si>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</si>
  <si>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</si>
  <si>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</si>
  <si>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</si>
  <si>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</si>
  <si>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</si>
  <si>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</si>
  <si>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</si>
  <si>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</si>
  <si>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</si>
  <si>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</si>
  <si>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</si>
  <si>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</si>
  <si>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</si>
  <si>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</si>
  <si>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</si>
  <si>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</si>
  <si>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</si>
  <si>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</si>
  <si>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</si>
  <si>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</si>
  <si>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</si>
  <si>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</si>
  <si>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</si>
  <si>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</si>
  <si>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</si>
  <si>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</si>
  <si>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</si>
  <si>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</si>
  <si>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</si>
  <si>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</si>
  <si>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</si>
  <si>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</si>
  <si>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</si>
  <si>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</si>
  <si>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</si>
  <si>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</si>
  <si>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</si>
  <si>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</si>
  <si>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</si>
  <si>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</si>
  <si>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</si>
  <si>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</si>
  <si>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</si>
  <si>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</si>
  <si>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</si>
  <si>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</si>
  <si>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</si>
  <si>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</si>
  <si>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</si>
  <si>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</si>
  <si>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</si>
  <si>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</si>
  <si>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</si>
  <si>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</si>
  <si>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</si>
  <si>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</si>
  <si>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</si>
  <si>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</si>
  <si>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</si>
  <si>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</si>
  <si>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</si>
  <si>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</si>
  <si>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</si>
  <si>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</si>
  <si>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</si>
  <si>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</si>
  <si>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</si>
  <si>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</si>
  <si>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</si>
  <si>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</si>
  <si>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</si>
  <si>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</si>
  <si>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</si>
  <si>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</si>
  <si>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</si>
  <si>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</si>
  <si>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</si>
  <si>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</si>
  <si>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</si>
  <si>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</si>
  <si>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</si>
  <si>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</si>
  <si>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</si>
  <si>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</si>
  <si>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</si>
  <si>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</si>
  <si>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</si>
  <si>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</si>
  <si>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</si>
  <si>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</si>
  <si>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</si>
  <si>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</si>
  <si>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</si>
  <si>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</si>
  <si>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</si>
  <si>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</si>
  <si>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</si>
  <si>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</si>
  <si>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</si>
  <si>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</si>
  <si>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</si>
  <si>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</si>
  <si>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</si>
  <si>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</si>
  <si>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</si>
  <si>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</si>
  <si>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</si>
  <si>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</si>
  <si>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</si>
  <si>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</si>
  <si>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</si>
  <si>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</si>
  <si>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</si>
  <si>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</si>
  <si>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</si>
  <si>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</si>
  <si>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</si>
  <si>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</si>
  <si>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</si>
  <si>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</si>
  <si>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</si>
  <si>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</si>
  <si>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</si>
  <si>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</si>
  <si>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</si>
  <si>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</si>
  <si>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</si>
  <si>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</si>
  <si>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</si>
  <si>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</si>
  <si>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</si>
  <si>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</si>
  <si>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</si>
  <si>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</si>
  <si>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</si>
  <si>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</si>
  <si>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</si>
  <si>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</si>
  <si>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</si>
  <si>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</si>
  <si>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</si>
  <si>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</si>
  <si>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</si>
  <si>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</si>
  <si>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</si>
  <si>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</si>
  <si>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</si>
  <si>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</si>
  <si>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</si>
  <si>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</si>
  <si>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</si>
  <si>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</si>
  <si>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</si>
  <si>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</si>
  <si>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</si>
  <si>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</si>
  <si>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</si>
  <si>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</si>
  <si>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</si>
  <si>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</si>
  <si>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</si>
  <si>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</si>
  <si>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</si>
  <si>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</si>
  <si>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</si>
  <si>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</si>
  <si>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</si>
  <si>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</si>
  <si>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</si>
  <si>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</si>
  <si>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</si>
  <si>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OSB Flat</t>
  </si>
  <si>
    <t>New Grid (Naming/Minor LLPA Change) - Elena</t>
  </si>
  <si>
    <t>OSB Down 10/12</t>
  </si>
  <si>
    <t>OSB worsened .17 and .12 in price</t>
  </si>
  <si>
    <t>Full Stack Change in Bps</t>
  </si>
  <si>
    <t>OSB worsened 11bps and 9bps in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</si>
</sst>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0" borderId="48" xfId="0" applyFont="1" applyBorder="1" applyAlignment="1">
      <alignment vertical="top"/>
    </xf>
    <xf numFmtId="0" fontId="54" fillId="0" borderId="26" xfId="0" applyFont="1" applyBorder="1" applyAlignment="1">
      <alignment vertical="top"/>
    </xf>
    <xf numFmtId="0" fontId="54" fillId="0" borderId="27" xfId="0" applyFont="1" applyBorder="1" applyAlignment="1">
      <alignment vertical="top"/>
    </xf>
    <xf numFmtId="0" fontId="54" fillId="0" borderId="45" xfId="0" applyFont="1" applyBorder="1" applyAlignment="1">
      <alignment vertical="top"/>
    </xf>
    <xf numFmtId="0" fontId="54" fillId="0" borderId="0" xfId="0" applyFont="1" applyAlignment="1">
      <alignment vertical="top"/>
    </xf>
    <xf numFmtId="0" fontId="54" fillId="0" borderId="12" xfId="0" applyFont="1" applyBorder="1" applyAlignment="1">
      <alignment vertical="top"/>
    </xf>
    <xf numFmtId="0" fontId="60" fillId="0" borderId="0" xfId="0" applyFont="1"/>
    <xf numFmtId="0" fontId="60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0" fillId="0" borderId="49" xfId="0" applyFont="1" applyBorder="1"/>
    <xf numFmtId="0" fontId="49" fillId="18" borderId="0" xfId="0" applyFont="1" applyFill="1"/>
    <xf numFmtId="0" fontId="60" fillId="18" borderId="19" xfId="0" applyFont="1" applyFill="1" applyBorder="1"/>
    <xf numFmtId="0" fontId="54" fillId="18" borderId="19" xfId="0" applyFont="1" applyFill="1" applyBorder="1" applyAlignment="1">
      <alignment vertical="top"/>
    </xf>
    <xf numFmtId="0" fontId="54" fillId="0" borderId="19" xfId="0" applyFont="1" applyBorder="1" applyAlignment="1">
      <alignment vertical="top"/>
    </xf>
    <xf numFmtId="0" fontId="54" fillId="0" borderId="20" xfId="0" applyFont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40" fillId="18" borderId="16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E78AF85B-353E-445A-A660-56A83E5A0016}"/>
    <cellStyle name="Percent" xfId="2" builtinId="5"/>
    <cellStyle name="Percent 2" xfId="5" xr:uid="{3E78B3B6-26FA-4BBD-A569-FDBE2E8D9E14}"/>
    <cellStyle name="Percent 2 4" xfId="3" xr:uid="{837075EB-AB58-49E2-B33A-61B2C41CCD29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5F49D6C2-8133-488E-9127-98C449DD8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0" y="4524375"/>
          <a:ext cx="2419350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35B394C-2CDC-4312-AFB8-A4EEA1241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4531" y="323850"/>
          <a:ext cx="269938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3A75FF-5BD2-41C9-9FEF-665EE745B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2345" y="360044"/>
          <a:ext cx="3489960" cy="487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236220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5C031B17-7DAB-42C3-BCBD-34F5A4703934}"/>
            </a:ext>
          </a:extLst>
        </xdr:cNvPr>
        <xdr:cNvGrpSpPr/>
      </xdr:nvGrpSpPr>
      <xdr:grpSpPr>
        <a:xfrm>
          <a:off x="9199245" y="7943850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DE7503E4-2F60-DC6F-FFA3-78990C450033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FE4CDDD6-BFD1-F810-2EB4-B9255CE02E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245C8649-63A0-0E7D-B241-6CB87D7B0A0D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88DC1C09-1706-4404-8E11-340D2A2971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5405" y="5233034"/>
          <a:ext cx="2609850" cy="994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5.xlsm" TargetMode="External"/><Relationship Id="rId1" Type="http://schemas.openxmlformats.org/officeDocument/2006/relationships/externalLinkPath" Target="https://usmtg-my.sharepoint.com/personal/mpmorgan_usmtg_com/Documents/RatesheetModel/Delegated%20Ratesheet%20Model%20v2024.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D7E2A-C4DB-4D93-82AA-1A0519E3D942}">
  <sheetPr published="0" codeName="Sheet1">
    <tabColor rgb="FFFF0000"/>
    <pageSetUpPr fitToPage="1"/>
  </sheetPr>
  <dimension ref="B2:X46"/>
  <sheetViews>
    <sheetView tabSelected="1" topLeftCell="A3" zoomScaleNormal="100" workbookViewId="0">
      <selection activeCell="AB8" sqref="AB8"/>
    </sheetView>
  </sheetViews>
  <sheetFormatPr defaultRowHeight="14.4" x14ac:dyDescent="0.3"/>
  <cols>
    <col min="1" max="1" width="2.5546875" customWidth="1"/>
    <col min="4" max="4" width="11.33203125" customWidth="1"/>
    <col min="5" max="5" width="11.5546875" customWidth="1"/>
    <col min="6" max="6" width="2.6640625" customWidth="1"/>
    <col min="19" max="19" width="2.6640625" customWidth="1"/>
    <col min="24" max="24" width="10.109375" customWidth="1"/>
  </cols>
  <sheetData>
    <row r="2" spans="2:24" ht="15" thickBot="1" x14ac:dyDescent="0.35"/>
    <row r="3" spans="2:24" ht="18.600000000000001" thickBot="1" x14ac:dyDescent="0.35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7.399999999999999" thickBot="1" x14ac:dyDescent="0.35">
      <c r="B4" s="11" t="s">
        <v>3</v>
      </c>
      <c r="C4" s="12" t="str">
        <f>TEXT(Control!$B$1,"MM/DD/YYYY")&amp;" "&amp;Control!B2</f>
        <v>03/14/2024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.600000000000001" thickBot="1" x14ac:dyDescent="0.35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7.399999999999999" thickBot="1" x14ac:dyDescent="0.35">
      <c r="B6" s="33">
        <f>'Flex Supreme Pricer'!A6</f>
        <v>6.5</v>
      </c>
      <c r="C6" s="34">
        <f>'Flex Supreme Pricer'!J6</f>
        <v>98.5</v>
      </c>
      <c r="D6" s="34">
        <f>'Flex Supreme Pricer'!K6</f>
        <v>98.25</v>
      </c>
      <c r="E6" s="35">
        <f>'Flex Supreme Pricer'!L6</f>
        <v>98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7.399999999999999" thickBot="1" x14ac:dyDescent="0.3">
      <c r="B7" s="33">
        <f>'Flex Supreme Pricer'!A7</f>
        <v>6.625</v>
      </c>
      <c r="C7" s="34">
        <f>'Flex Supreme Pricer'!J7</f>
        <v>99.125</v>
      </c>
      <c r="D7" s="34">
        <f>'Flex Supreme Pricer'!K7</f>
        <v>98.875</v>
      </c>
      <c r="E7" s="35">
        <f>'Flex Supreme Pricer'!L7</f>
        <v>98.625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7.399999999999999" thickBot="1" x14ac:dyDescent="0.35">
      <c r="B8" s="33">
        <f>'Flex Supreme Pricer'!A8</f>
        <v>6.75</v>
      </c>
      <c r="C8" s="34">
        <f>'Flex Supreme Pricer'!J8</f>
        <v>99.75</v>
      </c>
      <c r="D8" s="34">
        <f>'Flex Supreme Pricer'!K8</f>
        <v>99.5</v>
      </c>
      <c r="E8" s="35">
        <f>'Flex Supreme Pricer'!L8</f>
        <v>99.25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7.399999999999999" thickBot="1" x14ac:dyDescent="0.35">
      <c r="B9" s="33">
        <f>'Flex Supreme Pricer'!A9</f>
        <v>6.875</v>
      </c>
      <c r="C9" s="34">
        <f>'Flex Supreme Pricer'!J9</f>
        <v>100.375</v>
      </c>
      <c r="D9" s="34">
        <f>'Flex Supreme Pricer'!K9</f>
        <v>100.125</v>
      </c>
      <c r="E9" s="35">
        <f>'Flex Supreme Pricer'!L9</f>
        <v>99.875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7.399999999999999" thickBot="1" x14ac:dyDescent="0.35">
      <c r="B10" s="33">
        <f>'Flex Supreme Pricer'!A10</f>
        <v>7</v>
      </c>
      <c r="C10" s="34">
        <f>'Flex Supreme Pricer'!J10</f>
        <v>100.875</v>
      </c>
      <c r="D10" s="34">
        <f>'Flex Supreme Pricer'!K10</f>
        <v>100.625</v>
      </c>
      <c r="E10" s="35">
        <f>'Flex Supreme Pricer'!L10</f>
        <v>100.375</v>
      </c>
      <c r="F10" s="36"/>
      <c r="G10" s="60" t="s">
        <v>20</v>
      </c>
      <c r="H10" s="61"/>
      <c r="I10" s="61"/>
      <c r="J10" s="65">
        <v>1.125</v>
      </c>
      <c r="K10" s="65">
        <v>1.125</v>
      </c>
      <c r="L10" s="65">
        <v>1.125</v>
      </c>
      <c r="M10" s="65">
        <v>1</v>
      </c>
      <c r="N10" s="65">
        <v>0.75</v>
      </c>
      <c r="O10" s="65">
        <v>0</v>
      </c>
      <c r="P10" s="65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7.399999999999999" thickBot="1" x14ac:dyDescent="0.35">
      <c r="B11" s="33">
        <f>'Flex Supreme Pricer'!A11</f>
        <v>7.125</v>
      </c>
      <c r="C11" s="34">
        <f>'Flex Supreme Pricer'!J11</f>
        <v>101.375</v>
      </c>
      <c r="D11" s="34">
        <f>'Flex Supreme Pricer'!K11</f>
        <v>101.125</v>
      </c>
      <c r="E11" s="35">
        <f>'Flex Supreme Pricer'!L11</f>
        <v>100.875</v>
      </c>
      <c r="F11" s="36"/>
      <c r="G11" s="60" t="s">
        <v>22</v>
      </c>
      <c r="H11" s="61"/>
      <c r="I11" s="61"/>
      <c r="J11" s="65">
        <v>1</v>
      </c>
      <c r="K11" s="65">
        <v>1</v>
      </c>
      <c r="L11" s="65">
        <v>0.875</v>
      </c>
      <c r="M11" s="65">
        <v>0.75</v>
      </c>
      <c r="N11" s="65">
        <v>0.125</v>
      </c>
      <c r="O11" s="65">
        <v>-0.375</v>
      </c>
      <c r="P11" s="65">
        <v>-0.875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7.399999999999999" thickBot="1" x14ac:dyDescent="0.35">
      <c r="B12" s="33">
        <f>'Flex Supreme Pricer'!A12</f>
        <v>7.25</v>
      </c>
      <c r="C12" s="34">
        <f>'Flex Supreme Pricer'!J12</f>
        <v>101.875</v>
      </c>
      <c r="D12" s="34">
        <f>'Flex Supreme Pricer'!K12</f>
        <v>101.625</v>
      </c>
      <c r="E12" s="35">
        <f>'Flex Supreme Pricer'!L12</f>
        <v>101.375</v>
      </c>
      <c r="F12" s="36"/>
      <c r="G12" s="60" t="s">
        <v>24</v>
      </c>
      <c r="H12" s="61"/>
      <c r="I12" s="61"/>
      <c r="J12" s="65">
        <v>0.75</v>
      </c>
      <c r="K12" s="65">
        <v>0.75</v>
      </c>
      <c r="L12" s="65">
        <v>0.75</v>
      </c>
      <c r="M12" s="65">
        <v>0.75</v>
      </c>
      <c r="N12" s="65">
        <v>0.5</v>
      </c>
      <c r="O12" s="65">
        <v>-0.25</v>
      </c>
      <c r="P12" s="65">
        <v>-1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7.399999999999999" thickBot="1" x14ac:dyDescent="0.35">
      <c r="B13" s="33">
        <f>'Flex Supreme Pricer'!A13</f>
        <v>7.375</v>
      </c>
      <c r="C13" s="34">
        <f>'Flex Supreme Pricer'!J13</f>
        <v>102.375</v>
      </c>
      <c r="D13" s="34">
        <f>'Flex Supreme Pricer'!K13</f>
        <v>102.125</v>
      </c>
      <c r="E13" s="35">
        <f>'Flex Supreme Pricer'!L13</f>
        <v>101.875</v>
      </c>
      <c r="F13" s="36"/>
      <c r="G13" s="60" t="s">
        <v>26</v>
      </c>
      <c r="H13" s="61"/>
      <c r="I13" s="61"/>
      <c r="J13" s="65">
        <v>0.5</v>
      </c>
      <c r="K13" s="65">
        <v>0.5</v>
      </c>
      <c r="L13" s="65">
        <v>0.5</v>
      </c>
      <c r="M13" s="65">
        <v>0.375</v>
      </c>
      <c r="N13" s="65">
        <v>-0.25</v>
      </c>
      <c r="O13" s="65">
        <v>-1</v>
      </c>
      <c r="P13" s="65">
        <v>-2.25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7.399999999999999" thickBot="1" x14ac:dyDescent="0.35">
      <c r="B14" s="33">
        <f>'Flex Supreme Pricer'!A14</f>
        <v>7.5</v>
      </c>
      <c r="C14" s="34">
        <f>'Flex Supreme Pricer'!J14</f>
        <v>102.75</v>
      </c>
      <c r="D14" s="34">
        <f>'Flex Supreme Pricer'!K14</f>
        <v>102.5</v>
      </c>
      <c r="E14" s="35">
        <f>'Flex Supreme Pricer'!L14</f>
        <v>102.25</v>
      </c>
      <c r="F14" s="36"/>
      <c r="G14" s="60" t="s">
        <v>28</v>
      </c>
      <c r="H14" s="61"/>
      <c r="I14" s="61"/>
      <c r="J14" s="65">
        <v>-0.25</v>
      </c>
      <c r="K14" s="65">
        <v>-0.25</v>
      </c>
      <c r="L14" s="65">
        <v>-0.25</v>
      </c>
      <c r="M14" s="65">
        <v>-0.25</v>
      </c>
      <c r="N14" s="65">
        <v>-1</v>
      </c>
      <c r="O14" s="65">
        <v>-2.25</v>
      </c>
      <c r="P14" s="72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7.399999999999999" thickBot="1" x14ac:dyDescent="0.35">
      <c r="B15" s="33">
        <f>'Flex Supreme Pricer'!A15</f>
        <v>7.625</v>
      </c>
      <c r="C15" s="34">
        <f>'Flex Supreme Pricer'!J15</f>
        <v>103.125</v>
      </c>
      <c r="D15" s="34">
        <f>'Flex Supreme Pricer'!K15</f>
        <v>102.875</v>
      </c>
      <c r="E15" s="35">
        <f>'Flex Supreme Pricer'!L15</f>
        <v>102.625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7.399999999999999" thickBot="1" x14ac:dyDescent="0.35">
      <c r="B16" s="33">
        <f>'Flex Supreme Pricer'!A16</f>
        <v>7.75</v>
      </c>
      <c r="C16" s="34">
        <f>'Flex Supreme Pricer'!J16</f>
        <v>103.5</v>
      </c>
      <c r="D16" s="34">
        <f>'Flex Supreme Pricer'!K16</f>
        <v>103.25</v>
      </c>
      <c r="E16" s="35">
        <f>'Flex Supreme Pricer'!L16</f>
        <v>103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7.399999999999999" thickBot="1" x14ac:dyDescent="0.35">
      <c r="B17" s="33">
        <f>'Flex Supreme Pricer'!A17</f>
        <v>7.875</v>
      </c>
      <c r="C17" s="34">
        <f>'Flex Supreme Pricer'!J17</f>
        <v>103.875</v>
      </c>
      <c r="D17" s="34">
        <f>'Flex Supreme Pricer'!K17</f>
        <v>103.625</v>
      </c>
      <c r="E17" s="35">
        <f>'Flex Supreme Pricer'!L17</f>
        <v>103.375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7.399999999999999" thickBot="1" x14ac:dyDescent="0.35">
      <c r="B18" s="33">
        <f>'Flex Supreme Pricer'!A18</f>
        <v>8</v>
      </c>
      <c r="C18" s="34">
        <f>'Flex Supreme Pricer'!J18</f>
        <v>104.25</v>
      </c>
      <c r="D18" s="34">
        <f>'Flex Supreme Pricer'!K18</f>
        <v>104</v>
      </c>
      <c r="E18" s="35">
        <f>'Flex Supreme Pricer'!L18</f>
        <v>103.75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7.399999999999999" thickBot="1" x14ac:dyDescent="0.35">
      <c r="B19" s="33">
        <f>'Flex Supreme Pricer'!A19</f>
        <v>8.125</v>
      </c>
      <c r="C19" s="34">
        <f>'Flex Supreme Pricer'!J19</f>
        <v>104.625</v>
      </c>
      <c r="D19" s="34">
        <f>'Flex Supreme Pricer'!K19</f>
        <v>104.375</v>
      </c>
      <c r="E19" s="35">
        <f>'Flex Supreme Pricer'!L19</f>
        <v>104.125</v>
      </c>
      <c r="F19" s="36"/>
      <c r="G19" s="60" t="s">
        <v>22</v>
      </c>
      <c r="H19" s="61"/>
      <c r="I19" s="61"/>
      <c r="J19" s="65">
        <v>1</v>
      </c>
      <c r="K19" s="65">
        <v>1</v>
      </c>
      <c r="L19" s="65">
        <v>0.875</v>
      </c>
      <c r="M19" s="65">
        <v>0.75</v>
      </c>
      <c r="N19" s="65">
        <v>0.125</v>
      </c>
      <c r="O19" s="65">
        <v>-0.375</v>
      </c>
      <c r="P19" s="65">
        <v>-0.875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" thickBot="1" x14ac:dyDescent="0.35">
      <c r="B20" s="33">
        <f>'Flex Supreme Pricer'!A20</f>
        <v>8.25</v>
      </c>
      <c r="C20" s="34">
        <f>'Flex Supreme Pricer'!J20</f>
        <v>105</v>
      </c>
      <c r="D20" s="34">
        <f>'Flex Supreme Pricer'!K20</f>
        <v>104.75</v>
      </c>
      <c r="E20" s="35">
        <f>'Flex Supreme Pricer'!L20</f>
        <v>104.5</v>
      </c>
      <c r="F20" s="36"/>
      <c r="G20" s="60" t="s">
        <v>24</v>
      </c>
      <c r="H20" s="61"/>
      <c r="I20" s="61"/>
      <c r="J20" s="65">
        <v>0.75</v>
      </c>
      <c r="K20" s="65">
        <v>0.75</v>
      </c>
      <c r="L20" s="65">
        <v>0.75</v>
      </c>
      <c r="M20" s="65">
        <v>0.75</v>
      </c>
      <c r="N20" s="65">
        <v>0.375</v>
      </c>
      <c r="O20" s="65">
        <v>-0.375</v>
      </c>
      <c r="P20" s="65">
        <v>-1</v>
      </c>
      <c r="Q20" s="63" t="s">
        <v>18</v>
      </c>
      <c r="R20" s="64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3">
      <c r="B21" s="33">
        <f>'Flex Supreme Pricer'!A21</f>
        <v>8.375</v>
      </c>
      <c r="C21" s="34">
        <f>'Flex Supreme Pricer'!J21</f>
        <v>105.375</v>
      </c>
      <c r="D21" s="34">
        <f>'Flex Supreme Pricer'!K21</f>
        <v>105.125</v>
      </c>
      <c r="E21" s="35">
        <f>'Flex Supreme Pricer'!L21</f>
        <v>104.875</v>
      </c>
      <c r="F21" s="36"/>
      <c r="G21" s="60" t="s">
        <v>26</v>
      </c>
      <c r="H21" s="61"/>
      <c r="I21" s="61"/>
      <c r="J21" s="65">
        <v>0.5</v>
      </c>
      <c r="K21" s="65">
        <v>0.5</v>
      </c>
      <c r="L21" s="65">
        <v>0.5</v>
      </c>
      <c r="M21" s="65">
        <v>0.375</v>
      </c>
      <c r="N21" s="65">
        <v>-0.25</v>
      </c>
      <c r="O21" s="65">
        <v>-1</v>
      </c>
      <c r="P21" s="65">
        <v>-2.25</v>
      </c>
      <c r="Q21" s="63" t="s">
        <v>18</v>
      </c>
      <c r="R21" s="64" t="s">
        <v>18</v>
      </c>
      <c r="S21" s="36"/>
      <c r="T21" s="88"/>
      <c r="U21" s="89"/>
      <c r="V21" s="89"/>
      <c r="W21" s="89"/>
      <c r="X21" s="90"/>
    </row>
    <row r="22" spans="2:24" x14ac:dyDescent="0.3">
      <c r="B22" s="33">
        <f>'Flex Supreme Pricer'!A22</f>
        <v>8.5</v>
      </c>
      <c r="C22" s="34">
        <f>'Flex Supreme Pricer'!J22</f>
        <v>105.75</v>
      </c>
      <c r="D22" s="34">
        <f>'Flex Supreme Pricer'!K22</f>
        <v>105.5</v>
      </c>
      <c r="E22" s="35">
        <f>'Flex Supreme Pricer'!L22</f>
        <v>105.25</v>
      </c>
      <c r="F22" s="36"/>
      <c r="G22" s="60" t="s">
        <v>28</v>
      </c>
      <c r="H22" s="61"/>
      <c r="I22" s="61"/>
      <c r="J22" s="65">
        <v>-0.25</v>
      </c>
      <c r="K22" s="65">
        <v>-0.25</v>
      </c>
      <c r="L22" s="65">
        <v>-0.25</v>
      </c>
      <c r="M22" s="65">
        <v>-0.25</v>
      </c>
      <c r="N22" s="65">
        <v>-1</v>
      </c>
      <c r="O22" s="65">
        <v>-2.25</v>
      </c>
      <c r="P22" s="72" t="s">
        <v>18</v>
      </c>
      <c r="Q22" s="63" t="s">
        <v>18</v>
      </c>
      <c r="R22" s="64" t="s">
        <v>18</v>
      </c>
      <c r="S22" s="36"/>
      <c r="T22" s="88"/>
      <c r="U22" s="89"/>
      <c r="V22" s="89"/>
      <c r="W22" s="89"/>
      <c r="X22" s="90"/>
    </row>
    <row r="23" spans="2:24" x14ac:dyDescent="0.3">
      <c r="B23" s="33">
        <f>'Flex Supreme Pricer'!A23</f>
        <v>8.625</v>
      </c>
      <c r="C23" s="34">
        <f>'Flex Supreme Pricer'!J23</f>
        <v>106.125</v>
      </c>
      <c r="D23" s="34">
        <f>'Flex Supreme Pricer'!K23</f>
        <v>105.875</v>
      </c>
      <c r="E23" s="35">
        <f>'Flex Supreme Pricer'!L23</f>
        <v>105.625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3">
      <c r="B24" s="33">
        <f>'Flex Supreme Pricer'!A24</f>
        <v>8.75</v>
      </c>
      <c r="C24" s="34">
        <f>'Flex Supreme Pricer'!J24</f>
        <v>106.5</v>
      </c>
      <c r="D24" s="34">
        <f>'Flex Supreme Pricer'!K24</f>
        <v>106.25</v>
      </c>
      <c r="E24" s="35">
        <f>'Flex Supreme Pricer'!L24</f>
        <v>106</v>
      </c>
      <c r="F24" s="36"/>
      <c r="G24" s="91" t="s">
        <v>38</v>
      </c>
      <c r="H24" s="92"/>
      <c r="I24" s="92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8"/>
      <c r="U24" s="89"/>
      <c r="V24" s="89"/>
      <c r="W24" s="89"/>
      <c r="X24" s="90"/>
    </row>
    <row r="25" spans="2:24" ht="15" thickBot="1" x14ac:dyDescent="0.35">
      <c r="B25" s="33">
        <f>'Flex Supreme Pricer'!A25</f>
        <v>8.875</v>
      </c>
      <c r="C25" s="34">
        <f>'Flex Supreme Pricer'!J25</f>
        <v>106.875</v>
      </c>
      <c r="D25" s="34">
        <f>'Flex Supreme Pricer'!K25</f>
        <v>106.625</v>
      </c>
      <c r="E25" s="35">
        <f>'Flex Supreme Pricer'!L25</f>
        <v>106.375</v>
      </c>
      <c r="F25" s="36"/>
      <c r="G25" s="91" t="s">
        <v>39</v>
      </c>
      <c r="H25" s="92"/>
      <c r="I25" s="92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8"/>
      <c r="U25" s="89"/>
      <c r="V25" s="89"/>
      <c r="W25" s="89"/>
      <c r="X25" s="90"/>
    </row>
    <row r="26" spans="2:24" ht="16.8" x14ac:dyDescent="0.3">
      <c r="B26" s="33">
        <f>'Flex Supreme Pricer'!A26</f>
        <v>9</v>
      </c>
      <c r="C26" s="34">
        <f>'Flex Supreme Pricer'!J26</f>
        <v>107.25</v>
      </c>
      <c r="D26" s="34">
        <f>'Flex Supreme Pricer'!K26</f>
        <v>107</v>
      </c>
      <c r="E26" s="35">
        <f>'Flex Supreme Pricer'!L26</f>
        <v>106.75</v>
      </c>
      <c r="F26" s="36"/>
      <c r="G26" s="91" t="s">
        <v>40</v>
      </c>
      <c r="H26" s="92"/>
      <c r="I26" s="92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3" t="s">
        <v>41</v>
      </c>
      <c r="U26" s="94"/>
      <c r="V26" s="94"/>
      <c r="W26" s="94"/>
      <c r="X26" s="95"/>
    </row>
    <row r="27" spans="2:24" ht="16.8" x14ac:dyDescent="0.3">
      <c r="B27" s="33">
        <f>'Flex Supreme Pricer'!A27</f>
        <v>9.125</v>
      </c>
      <c r="C27" s="34">
        <f>'Flex Supreme Pricer'!J27</f>
        <v>107.625</v>
      </c>
      <c r="D27" s="34">
        <f>'Flex Supreme Pricer'!K27</f>
        <v>107.375</v>
      </c>
      <c r="E27" s="35">
        <f>'Flex Supreme Pricer'!L27</f>
        <v>107.125</v>
      </c>
      <c r="F27" s="36"/>
      <c r="G27" s="91" t="s">
        <v>42</v>
      </c>
      <c r="H27" s="92"/>
      <c r="I27" s="92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6" t="s">
        <v>43</v>
      </c>
      <c r="U27" s="97"/>
      <c r="V27" s="97"/>
      <c r="W27" s="97"/>
      <c r="X27" s="98"/>
    </row>
    <row r="28" spans="2:24" ht="16.8" x14ac:dyDescent="0.3">
      <c r="B28" s="33">
        <f>'Flex Supreme Pricer'!A28</f>
        <v>9.25</v>
      </c>
      <c r="C28" s="34">
        <f>'Flex Supreme Pricer'!J28</f>
        <v>108</v>
      </c>
      <c r="D28" s="34">
        <f>'Flex Supreme Pricer'!K28</f>
        <v>107.75</v>
      </c>
      <c r="E28" s="35">
        <f>'Flex Supreme Pricer'!L28</f>
        <v>107.5</v>
      </c>
      <c r="F28" s="36"/>
      <c r="G28" s="91" t="s">
        <v>44</v>
      </c>
      <c r="H28" s="99"/>
      <c r="I28" s="99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6" t="s">
        <v>45</v>
      </c>
      <c r="U28" s="97"/>
      <c r="V28" s="97"/>
      <c r="W28" s="97"/>
      <c r="X28" s="98"/>
    </row>
    <row r="29" spans="2:24" ht="16.8" x14ac:dyDescent="0.3">
      <c r="B29" s="33">
        <f>'Flex Supreme Pricer'!A29</f>
        <v>9.375</v>
      </c>
      <c r="C29" s="34">
        <f>'Flex Supreme Pricer'!J29</f>
        <v>108.375</v>
      </c>
      <c r="D29" s="34">
        <f>'Flex Supreme Pricer'!K29</f>
        <v>108.125</v>
      </c>
      <c r="E29" s="35">
        <f>'Flex Supreme Pricer'!L29</f>
        <v>107.875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7.399999999999999" thickBot="1" x14ac:dyDescent="0.35">
      <c r="B30" s="33">
        <f>'Flex Supreme Pricer'!A30</f>
        <v>9.5</v>
      </c>
      <c r="C30" s="104">
        <f>'Flex Supreme Pricer'!J30</f>
        <v>108.75</v>
      </c>
      <c r="D30" s="104">
        <f>'Flex Supreme Pricer'!K30</f>
        <v>108.5</v>
      </c>
      <c r="E30" s="105">
        <f>'Flex Supreme Pricer'!L30</f>
        <v>108.25</v>
      </c>
      <c r="F30" s="36"/>
      <c r="G30" s="106" t="s">
        <v>48</v>
      </c>
      <c r="H30" s="107"/>
      <c r="I30" s="107"/>
      <c r="J30" s="65">
        <v>-0.25</v>
      </c>
      <c r="K30" s="65">
        <v>-0.25</v>
      </c>
      <c r="L30" s="65">
        <v>-0.25</v>
      </c>
      <c r="M30" s="65">
        <v>-0.625</v>
      </c>
      <c r="N30" s="65">
        <v>-0.875</v>
      </c>
      <c r="O30" s="65">
        <v>-1.625</v>
      </c>
      <c r="P30" s="65">
        <v>-2.75</v>
      </c>
      <c r="Q30" s="63" t="s">
        <v>18</v>
      </c>
      <c r="R30" s="64" t="s">
        <v>18</v>
      </c>
      <c r="S30" s="36"/>
      <c r="T30" s="96" t="s">
        <v>49</v>
      </c>
      <c r="U30" s="97"/>
      <c r="V30" s="97"/>
      <c r="W30" s="97"/>
      <c r="X30" s="98"/>
    </row>
    <row r="31" spans="2:24" ht="17.399999999999999" thickBot="1" x14ac:dyDescent="0.35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5">
        <v>-1.375</v>
      </c>
      <c r="K31" s="65">
        <v>-1.5</v>
      </c>
      <c r="L31" s="65">
        <v>-1.625</v>
      </c>
      <c r="M31" s="65">
        <v>-1.75</v>
      </c>
      <c r="N31" s="65">
        <v>-1.875</v>
      </c>
      <c r="O31" s="65">
        <v>-2</v>
      </c>
      <c r="P31" s="65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" thickBot="1" x14ac:dyDescent="0.35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5">
        <v>-0.125</v>
      </c>
      <c r="K32" s="65">
        <v>-0.25</v>
      </c>
      <c r="L32" s="65">
        <v>-0.25</v>
      </c>
      <c r="M32" s="65">
        <v>-0.375</v>
      </c>
      <c r="N32" s="65">
        <v>-0.375</v>
      </c>
      <c r="O32" s="65">
        <v>-0.375</v>
      </c>
      <c r="P32" s="65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" thickBot="1" x14ac:dyDescent="0.35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5">
        <v>-1.25</v>
      </c>
      <c r="K33" s="65">
        <v>-1.25</v>
      </c>
      <c r="L33" s="65">
        <v>-1.375</v>
      </c>
      <c r="M33" s="65">
        <v>-1.5</v>
      </c>
      <c r="N33" s="65">
        <v>-1.625</v>
      </c>
      <c r="O33" s="65">
        <v>-1.75</v>
      </c>
      <c r="P33" s="72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3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" thickBot="1" x14ac:dyDescent="0.35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7.399999999999999" thickBot="1" x14ac:dyDescent="0.35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5">
        <v>-0.125</v>
      </c>
      <c r="K36" s="65">
        <v>-0.25</v>
      </c>
      <c r="L36" s="65">
        <v>-0.25</v>
      </c>
      <c r="M36" s="65">
        <v>-0.375</v>
      </c>
      <c r="N36" s="65">
        <v>-0.375</v>
      </c>
      <c r="O36" s="65">
        <v>-0.375</v>
      </c>
      <c r="P36" s="65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5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5">
        <v>-0.5</v>
      </c>
      <c r="K37" s="65">
        <v>-0.5</v>
      </c>
      <c r="L37" s="65">
        <v>-0.5</v>
      </c>
      <c r="M37" s="65">
        <v>-0.5</v>
      </c>
      <c r="N37" s="65">
        <v>-0.5</v>
      </c>
      <c r="O37" s="65">
        <v>-0.5</v>
      </c>
      <c r="P37" s="65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5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5">
        <v>-0.625</v>
      </c>
      <c r="K38" s="65">
        <v>-0.625</v>
      </c>
      <c r="L38" s="65">
        <v>-0.625</v>
      </c>
      <c r="M38" s="65">
        <v>-0.625</v>
      </c>
      <c r="N38" s="65">
        <v>-0.625</v>
      </c>
      <c r="O38" s="65">
        <v>-0.625</v>
      </c>
      <c r="P38" s="65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3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5">
        <v>-0.25</v>
      </c>
      <c r="K39" s="65">
        <v>-0.25</v>
      </c>
      <c r="L39" s="65">
        <v>-0.25</v>
      </c>
      <c r="M39" s="65">
        <v>-0.25</v>
      </c>
      <c r="N39" s="65">
        <v>-0.25</v>
      </c>
      <c r="O39" s="65">
        <v>-0.25</v>
      </c>
      <c r="P39" s="65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5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3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3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" thickBot="1" x14ac:dyDescent="0.35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" thickBot="1" x14ac:dyDescent="0.35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3">
      <c r="B45" s="199"/>
      <c r="C45" s="199"/>
      <c r="D45" s="200"/>
      <c r="E45" s="200"/>
    </row>
    <row r="46" spans="2:24" x14ac:dyDescent="0.3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F558B4-D097-4937-8DCE-2994FC4511AE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8671875" defaultRowHeight="14.4" x14ac:dyDescent="0.3"/>
  <cols>
    <col min="5" max="5" width="1" customWidth="1"/>
    <col min="9" max="9" width="1" customWidth="1"/>
    <col min="13" max="13" width="1.6640625" customWidth="1"/>
    <col min="17" max="17" width="1.6640625" customWidth="1"/>
    <col min="20" max="20" width="9.6640625" bestFit="1" customWidth="1"/>
    <col min="23" max="26" width="17.5546875" customWidth="1"/>
  </cols>
  <sheetData>
    <row r="1" spans="1:26" x14ac:dyDescent="0.3">
      <c r="A1" s="202"/>
      <c r="B1" t="s">
        <v>87</v>
      </c>
      <c r="T1" s="203"/>
    </row>
    <row r="3" spans="1:26" ht="15" thickBot="1" x14ac:dyDescent="0.35"/>
    <row r="4" spans="1:26" ht="15" thickBot="1" x14ac:dyDescent="0.35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.600000000000001" thickBot="1" x14ac:dyDescent="0.35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3">
      <c r="A6" s="217">
        <v>6.5</v>
      </c>
      <c r="B6" s="218">
        <v>98.625</v>
      </c>
      <c r="C6" s="219">
        <v>98.375</v>
      </c>
      <c r="D6" s="220">
        <v>98.125</v>
      </c>
      <c r="F6" s="221">
        <v>-0.125</v>
      </c>
      <c r="G6" s="221">
        <v>-0.125</v>
      </c>
      <c r="H6" s="221">
        <v>-0.125</v>
      </c>
      <c r="I6" s="221">
        <v>0</v>
      </c>
      <c r="J6" s="222">
        <f>F6+B6</f>
        <v>98.5</v>
      </c>
      <c r="K6" s="223">
        <f t="shared" ref="K6:L21" si="0">G6+C6</f>
        <v>98.25</v>
      </c>
      <c r="L6" s="224">
        <f t="shared" si="0"/>
        <v>98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3">
      <c r="A7" s="217">
        <v>6.625</v>
      </c>
      <c r="B7" s="218">
        <v>99.25</v>
      </c>
      <c r="C7" s="219">
        <v>99</v>
      </c>
      <c r="D7" s="220">
        <v>98.75</v>
      </c>
      <c r="F7" s="221">
        <v>-0.125</v>
      </c>
      <c r="G7" s="221">
        <v>-0.125</v>
      </c>
      <c r="H7" s="221">
        <v>-0.125</v>
      </c>
      <c r="I7" s="221">
        <v>0</v>
      </c>
      <c r="J7" s="222">
        <f t="shared" ref="J7:L30" si="1">F7+B7</f>
        <v>99.125</v>
      </c>
      <c r="K7" s="223">
        <f t="shared" si="0"/>
        <v>98.875</v>
      </c>
      <c r="L7" s="224">
        <f t="shared" si="0"/>
        <v>98.625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3">
      <c r="A8" s="217">
        <v>6.75</v>
      </c>
      <c r="B8" s="218">
        <v>99.875</v>
      </c>
      <c r="C8" s="219">
        <v>99.625</v>
      </c>
      <c r="D8" s="220">
        <v>99.375</v>
      </c>
      <c r="F8" s="221">
        <v>-0.125</v>
      </c>
      <c r="G8" s="221">
        <v>-0.125</v>
      </c>
      <c r="H8" s="221">
        <v>-0.125</v>
      </c>
      <c r="I8" s="221">
        <v>0</v>
      </c>
      <c r="J8" s="222">
        <f t="shared" si="1"/>
        <v>99.75</v>
      </c>
      <c r="K8" s="223">
        <f t="shared" si="0"/>
        <v>99.5</v>
      </c>
      <c r="L8" s="224">
        <f t="shared" si="0"/>
        <v>99.25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3">
      <c r="A9" s="217">
        <v>6.875</v>
      </c>
      <c r="B9" s="218">
        <v>100.5</v>
      </c>
      <c r="C9" s="219">
        <v>100.25</v>
      </c>
      <c r="D9" s="220">
        <v>100</v>
      </c>
      <c r="F9" s="221">
        <v>-0.125</v>
      </c>
      <c r="G9" s="221">
        <v>-0.125</v>
      </c>
      <c r="H9" s="221">
        <v>-0.125</v>
      </c>
      <c r="I9" s="221">
        <v>0</v>
      </c>
      <c r="J9" s="222">
        <f t="shared" si="1"/>
        <v>100.375</v>
      </c>
      <c r="K9" s="223">
        <f t="shared" si="0"/>
        <v>100.125</v>
      </c>
      <c r="L9" s="224">
        <f t="shared" si="0"/>
        <v>99.875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3">
      <c r="A10" s="217">
        <v>7</v>
      </c>
      <c r="B10" s="218">
        <v>101</v>
      </c>
      <c r="C10" s="219">
        <v>100.75</v>
      </c>
      <c r="D10" s="220">
        <v>100.5</v>
      </c>
      <c r="F10" s="221">
        <v>-0.125</v>
      </c>
      <c r="G10" s="221">
        <v>-0.125</v>
      </c>
      <c r="H10" s="221">
        <v>-0.125</v>
      </c>
      <c r="I10" s="221">
        <v>0</v>
      </c>
      <c r="J10" s="222">
        <f t="shared" si="1"/>
        <v>100.875</v>
      </c>
      <c r="K10" s="223">
        <f t="shared" si="0"/>
        <v>100.625</v>
      </c>
      <c r="L10" s="224">
        <f t="shared" si="0"/>
        <v>100.375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3">
      <c r="A11" s="217">
        <v>7.125</v>
      </c>
      <c r="B11" s="218">
        <v>101.5</v>
      </c>
      <c r="C11" s="219">
        <v>101.25</v>
      </c>
      <c r="D11" s="220">
        <v>101</v>
      </c>
      <c r="F11" s="221">
        <v>-0.125</v>
      </c>
      <c r="G11" s="221">
        <v>-0.125</v>
      </c>
      <c r="H11" s="221">
        <v>-0.125</v>
      </c>
      <c r="I11" s="221">
        <v>0</v>
      </c>
      <c r="J11" s="222">
        <f t="shared" si="1"/>
        <v>101.375</v>
      </c>
      <c r="K11" s="223">
        <f t="shared" si="0"/>
        <v>101.125</v>
      </c>
      <c r="L11" s="224">
        <f t="shared" si="0"/>
        <v>100.875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3">
      <c r="A12" s="217">
        <v>7.25</v>
      </c>
      <c r="B12" s="218">
        <v>102</v>
      </c>
      <c r="C12" s="219">
        <v>101.75</v>
      </c>
      <c r="D12" s="220">
        <v>101.5</v>
      </c>
      <c r="F12" s="221">
        <v>-0.125</v>
      </c>
      <c r="G12" s="221">
        <v>-0.125</v>
      </c>
      <c r="H12" s="221">
        <v>-0.125</v>
      </c>
      <c r="I12" s="221">
        <v>0</v>
      </c>
      <c r="J12" s="222">
        <f t="shared" si="1"/>
        <v>101.875</v>
      </c>
      <c r="K12" s="223">
        <f t="shared" si="0"/>
        <v>101.625</v>
      </c>
      <c r="L12" s="224">
        <f t="shared" si="0"/>
        <v>101.375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3">
      <c r="A13" s="217">
        <v>7.375</v>
      </c>
      <c r="B13" s="218">
        <v>102.5</v>
      </c>
      <c r="C13" s="219">
        <v>102.25</v>
      </c>
      <c r="D13" s="220">
        <v>102</v>
      </c>
      <c r="F13" s="221">
        <v>-0.125</v>
      </c>
      <c r="G13" s="221">
        <v>-0.125</v>
      </c>
      <c r="H13" s="221">
        <v>-0.125</v>
      </c>
      <c r="I13" s="221">
        <v>0</v>
      </c>
      <c r="J13" s="222">
        <f t="shared" si="1"/>
        <v>102.375</v>
      </c>
      <c r="K13" s="223">
        <f t="shared" si="0"/>
        <v>102.125</v>
      </c>
      <c r="L13" s="224">
        <f t="shared" si="0"/>
        <v>101.875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3">
      <c r="A14" s="217">
        <v>7.5</v>
      </c>
      <c r="B14" s="218">
        <v>102.875</v>
      </c>
      <c r="C14" s="219">
        <v>102.625</v>
      </c>
      <c r="D14" s="220">
        <v>102.375</v>
      </c>
      <c r="F14" s="221">
        <v>-0.125</v>
      </c>
      <c r="G14" s="221">
        <v>-0.125</v>
      </c>
      <c r="H14" s="221">
        <v>-0.125</v>
      </c>
      <c r="I14" s="221">
        <v>0</v>
      </c>
      <c r="J14" s="222">
        <f t="shared" si="1"/>
        <v>102.75</v>
      </c>
      <c r="K14" s="223">
        <f t="shared" si="0"/>
        <v>102.5</v>
      </c>
      <c r="L14" s="224">
        <f t="shared" si="0"/>
        <v>102.25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3">
      <c r="A15" s="217">
        <v>7.625</v>
      </c>
      <c r="B15" s="218">
        <v>103.25</v>
      </c>
      <c r="C15" s="219">
        <v>103</v>
      </c>
      <c r="D15" s="220">
        <v>102.75</v>
      </c>
      <c r="F15" s="221">
        <v>-0.125</v>
      </c>
      <c r="G15" s="221">
        <v>-0.125</v>
      </c>
      <c r="H15" s="221">
        <v>-0.125</v>
      </c>
      <c r="I15" s="221">
        <v>0</v>
      </c>
      <c r="J15" s="222">
        <f t="shared" si="1"/>
        <v>103.125</v>
      </c>
      <c r="K15" s="223">
        <f t="shared" si="0"/>
        <v>102.875</v>
      </c>
      <c r="L15" s="224">
        <f t="shared" si="0"/>
        <v>102.625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3">
      <c r="A16" s="217">
        <v>7.75</v>
      </c>
      <c r="B16" s="218">
        <v>103.625</v>
      </c>
      <c r="C16" s="219">
        <v>103.375</v>
      </c>
      <c r="D16" s="220">
        <v>103.125</v>
      </c>
      <c r="F16" s="221">
        <v>-0.125</v>
      </c>
      <c r="G16" s="221">
        <v>-0.125</v>
      </c>
      <c r="H16" s="221">
        <v>-0.125</v>
      </c>
      <c r="I16" s="221">
        <v>0</v>
      </c>
      <c r="J16" s="222">
        <f t="shared" si="1"/>
        <v>103.5</v>
      </c>
      <c r="K16" s="223">
        <f t="shared" si="0"/>
        <v>103.25</v>
      </c>
      <c r="L16" s="224">
        <f t="shared" si="0"/>
        <v>103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3">
      <c r="A17" s="217">
        <v>7.875</v>
      </c>
      <c r="B17" s="218">
        <v>104</v>
      </c>
      <c r="C17" s="219">
        <v>103.75</v>
      </c>
      <c r="D17" s="220">
        <v>103.5</v>
      </c>
      <c r="F17" s="221">
        <v>-0.125</v>
      </c>
      <c r="G17" s="221">
        <v>-0.125</v>
      </c>
      <c r="H17" s="221">
        <v>-0.125</v>
      </c>
      <c r="I17" s="221">
        <v>0</v>
      </c>
      <c r="J17" s="222">
        <f t="shared" si="1"/>
        <v>103.875</v>
      </c>
      <c r="K17" s="223">
        <f t="shared" si="0"/>
        <v>103.625</v>
      </c>
      <c r="L17" s="224">
        <f t="shared" si="0"/>
        <v>103.375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3">
      <c r="A18" s="217">
        <v>8</v>
      </c>
      <c r="B18" s="218">
        <v>104.375</v>
      </c>
      <c r="C18" s="219">
        <v>104.125</v>
      </c>
      <c r="D18" s="220">
        <v>103.875</v>
      </c>
      <c r="F18" s="221">
        <v>-0.125</v>
      </c>
      <c r="G18" s="221">
        <v>-0.125</v>
      </c>
      <c r="H18" s="221">
        <v>-0.125</v>
      </c>
      <c r="I18" s="221">
        <v>0</v>
      </c>
      <c r="J18" s="222">
        <f t="shared" si="1"/>
        <v>104.25</v>
      </c>
      <c r="K18" s="223">
        <f t="shared" si="0"/>
        <v>104</v>
      </c>
      <c r="L18" s="224">
        <f t="shared" si="0"/>
        <v>103.75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3">
      <c r="A19" s="217">
        <v>8.125</v>
      </c>
      <c r="B19" s="218">
        <v>104.75</v>
      </c>
      <c r="C19" s="219">
        <v>104.5</v>
      </c>
      <c r="D19" s="220">
        <v>104.25</v>
      </c>
      <c r="F19" s="221">
        <v>-0.125</v>
      </c>
      <c r="G19" s="221">
        <v>-0.125</v>
      </c>
      <c r="H19" s="221">
        <v>-0.125</v>
      </c>
      <c r="I19" s="221">
        <v>0</v>
      </c>
      <c r="J19" s="222">
        <f t="shared" si="1"/>
        <v>104.625</v>
      </c>
      <c r="K19" s="223">
        <f t="shared" si="0"/>
        <v>104.375</v>
      </c>
      <c r="L19" s="224">
        <f t="shared" si="0"/>
        <v>104.125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3">
      <c r="A20" s="217">
        <v>8.25</v>
      </c>
      <c r="B20" s="218">
        <v>105.125</v>
      </c>
      <c r="C20" s="219">
        <v>104.875</v>
      </c>
      <c r="D20" s="220">
        <v>104.625</v>
      </c>
      <c r="F20" s="221">
        <v>-0.125</v>
      </c>
      <c r="G20" s="221">
        <v>-0.125</v>
      </c>
      <c r="H20" s="221">
        <v>-0.125</v>
      </c>
      <c r="I20" s="221">
        <v>0</v>
      </c>
      <c r="J20" s="222">
        <f t="shared" si="1"/>
        <v>105</v>
      </c>
      <c r="K20" s="223">
        <f t="shared" si="0"/>
        <v>104.75</v>
      </c>
      <c r="L20" s="224">
        <f t="shared" si="0"/>
        <v>104.5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3">
      <c r="A21" s="217">
        <v>8.375</v>
      </c>
      <c r="B21" s="218">
        <v>105.5</v>
      </c>
      <c r="C21" s="219">
        <v>105.25</v>
      </c>
      <c r="D21" s="220">
        <v>105</v>
      </c>
      <c r="F21" s="221">
        <v>-0.125</v>
      </c>
      <c r="G21" s="221">
        <v>-0.125</v>
      </c>
      <c r="H21" s="221">
        <v>-0.125</v>
      </c>
      <c r="I21" s="221">
        <v>0</v>
      </c>
      <c r="J21" s="222">
        <f t="shared" si="1"/>
        <v>105.375</v>
      </c>
      <c r="K21" s="223">
        <f t="shared" si="0"/>
        <v>105.125</v>
      </c>
      <c r="L21" s="224">
        <f t="shared" si="0"/>
        <v>104.875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3">
      <c r="A22" s="217">
        <v>8.5</v>
      </c>
      <c r="B22" s="218">
        <v>105.875</v>
      </c>
      <c r="C22" s="219">
        <v>105.625</v>
      </c>
      <c r="D22" s="220">
        <v>105.375</v>
      </c>
      <c r="F22" s="221">
        <v>-0.125</v>
      </c>
      <c r="G22" s="221">
        <v>-0.125</v>
      </c>
      <c r="H22" s="221">
        <v>-0.125</v>
      </c>
      <c r="I22" s="221">
        <v>0</v>
      </c>
      <c r="J22" s="222">
        <f t="shared" si="1"/>
        <v>105.75</v>
      </c>
      <c r="K22" s="223">
        <f t="shared" si="1"/>
        <v>105.5</v>
      </c>
      <c r="L22" s="224">
        <f t="shared" si="1"/>
        <v>105.25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3">
      <c r="A23" s="217">
        <v>8.625</v>
      </c>
      <c r="B23" s="218">
        <v>106.25</v>
      </c>
      <c r="C23" s="219">
        <v>106</v>
      </c>
      <c r="D23" s="220">
        <v>105.75</v>
      </c>
      <c r="F23" s="221">
        <v>-0.125</v>
      </c>
      <c r="G23" s="221">
        <v>-0.125</v>
      </c>
      <c r="H23" s="221">
        <v>-0.125</v>
      </c>
      <c r="I23" s="221">
        <v>0</v>
      </c>
      <c r="J23" s="222">
        <f t="shared" si="1"/>
        <v>106.125</v>
      </c>
      <c r="K23" s="223">
        <f t="shared" si="1"/>
        <v>105.875</v>
      </c>
      <c r="L23" s="224">
        <f t="shared" si="1"/>
        <v>105.625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3">
      <c r="A24" s="217">
        <v>8.75</v>
      </c>
      <c r="B24" s="218">
        <v>106.625</v>
      </c>
      <c r="C24" s="219">
        <v>106.375</v>
      </c>
      <c r="D24" s="220">
        <v>106.125</v>
      </c>
      <c r="F24" s="221">
        <v>-0.125</v>
      </c>
      <c r="G24" s="221">
        <v>-0.125</v>
      </c>
      <c r="H24" s="221">
        <v>-0.125</v>
      </c>
      <c r="I24" s="221">
        <v>0</v>
      </c>
      <c r="J24" s="222">
        <f t="shared" si="1"/>
        <v>106.5</v>
      </c>
      <c r="K24" s="223">
        <f t="shared" si="1"/>
        <v>106.25</v>
      </c>
      <c r="L24" s="224">
        <f t="shared" si="1"/>
        <v>106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3">
      <c r="A25" s="217">
        <v>8.875</v>
      </c>
      <c r="B25" s="218">
        <v>107</v>
      </c>
      <c r="C25" s="219">
        <v>106.75</v>
      </c>
      <c r="D25" s="220">
        <v>106.5</v>
      </c>
      <c r="F25" s="221">
        <v>-0.125</v>
      </c>
      <c r="G25" s="221">
        <v>-0.125</v>
      </c>
      <c r="H25" s="221">
        <v>-0.125</v>
      </c>
      <c r="I25" s="221">
        <v>0</v>
      </c>
      <c r="J25" s="222">
        <f t="shared" si="1"/>
        <v>106.875</v>
      </c>
      <c r="K25" s="223">
        <f t="shared" si="1"/>
        <v>106.625</v>
      </c>
      <c r="L25" s="224">
        <f t="shared" si="1"/>
        <v>106.375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3">
      <c r="A26" s="217">
        <v>9</v>
      </c>
      <c r="B26" s="218">
        <v>107.375</v>
      </c>
      <c r="C26" s="219">
        <v>107.125</v>
      </c>
      <c r="D26" s="220">
        <v>106.875</v>
      </c>
      <c r="F26" s="221">
        <v>-0.125</v>
      </c>
      <c r="G26" s="221">
        <v>-0.125</v>
      </c>
      <c r="H26" s="221">
        <v>-0.125</v>
      </c>
      <c r="I26" s="221">
        <v>0</v>
      </c>
      <c r="J26" s="222">
        <f t="shared" si="1"/>
        <v>107.25</v>
      </c>
      <c r="K26" s="223">
        <f t="shared" si="1"/>
        <v>107</v>
      </c>
      <c r="L26" s="224">
        <f t="shared" si="1"/>
        <v>106.75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3">
      <c r="A27" s="217">
        <v>9.125</v>
      </c>
      <c r="B27" s="218">
        <v>107.75</v>
      </c>
      <c r="C27" s="219">
        <v>107.5</v>
      </c>
      <c r="D27" s="220">
        <v>107.25</v>
      </c>
      <c r="F27" s="221">
        <v>-0.125</v>
      </c>
      <c r="G27" s="221">
        <v>-0.125</v>
      </c>
      <c r="H27" s="221">
        <v>-0.125</v>
      </c>
      <c r="I27" s="221">
        <v>0</v>
      </c>
      <c r="J27" s="222">
        <f t="shared" si="1"/>
        <v>107.625</v>
      </c>
      <c r="K27" s="223">
        <f t="shared" si="1"/>
        <v>107.375</v>
      </c>
      <c r="L27" s="224">
        <f t="shared" si="1"/>
        <v>107.125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3">
      <c r="A28" s="217">
        <v>9.25</v>
      </c>
      <c r="B28" s="218">
        <v>108.125</v>
      </c>
      <c r="C28" s="219">
        <v>107.875</v>
      </c>
      <c r="D28" s="220">
        <v>107.625</v>
      </c>
      <c r="F28" s="221">
        <v>-0.125</v>
      </c>
      <c r="G28" s="221">
        <v>-0.125</v>
      </c>
      <c r="H28" s="221">
        <v>-0.125</v>
      </c>
      <c r="I28" s="221">
        <v>0</v>
      </c>
      <c r="J28" s="222">
        <f t="shared" si="1"/>
        <v>108</v>
      </c>
      <c r="K28" s="223">
        <f t="shared" si="1"/>
        <v>107.75</v>
      </c>
      <c r="L28" s="224">
        <f t="shared" si="1"/>
        <v>107.5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3">
      <c r="A29" s="217">
        <v>9.375</v>
      </c>
      <c r="B29" s="218">
        <v>108.5</v>
      </c>
      <c r="C29" s="219">
        <v>108.25</v>
      </c>
      <c r="D29" s="220">
        <v>108</v>
      </c>
      <c r="F29" s="221">
        <v>-0.125</v>
      </c>
      <c r="G29" s="221">
        <v>-0.125</v>
      </c>
      <c r="H29" s="221">
        <v>-0.125</v>
      </c>
      <c r="I29" s="221">
        <v>0</v>
      </c>
      <c r="J29" s="222">
        <f t="shared" si="1"/>
        <v>108.375</v>
      </c>
      <c r="K29" s="223">
        <f t="shared" si="1"/>
        <v>108.125</v>
      </c>
      <c r="L29" s="224">
        <f t="shared" si="1"/>
        <v>107.875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" thickBot="1" x14ac:dyDescent="0.35">
      <c r="A30" s="227">
        <v>9.5</v>
      </c>
      <c r="B30" s="228">
        <v>108.875</v>
      </c>
      <c r="C30" s="229">
        <v>108.625</v>
      </c>
      <c r="D30" s="230">
        <v>108.375</v>
      </c>
      <c r="E30" s="231"/>
      <c r="F30" s="221">
        <v>-0.125</v>
      </c>
      <c r="G30" s="221">
        <v>-0.125</v>
      </c>
      <c r="H30" s="221">
        <v>-0.125</v>
      </c>
      <c r="I30" s="221">
        <v>0</v>
      </c>
      <c r="J30" s="232">
        <f t="shared" si="1"/>
        <v>108.75</v>
      </c>
      <c r="K30" s="233">
        <f t="shared" si="1"/>
        <v>108.5</v>
      </c>
      <c r="L30" s="234">
        <f t="shared" si="1"/>
        <v>108.25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64A3-2653-4385-80D2-F2D2881762E4}">
  <sheetPr published="0" codeName="Sheet3">
    <tabColor rgb="FF00B0F0"/>
    <pageSetUpPr fitToPage="1"/>
  </sheetPr>
  <dimension ref="B1:AE63"/>
  <sheetViews>
    <sheetView topLeftCell="A37" zoomScaleNormal="100" workbookViewId="0">
      <selection activeCell="AB8" sqref="AB8"/>
    </sheetView>
  </sheetViews>
  <sheetFormatPr defaultColWidth="8.88671875" defaultRowHeight="15.6" x14ac:dyDescent="0.3"/>
  <cols>
    <col min="1" max="1" width="2.5546875" style="236" customWidth="1"/>
    <col min="2" max="2" width="14.33203125" style="236" customWidth="1"/>
    <col min="3" max="3" width="19.109375" style="236" customWidth="1"/>
    <col min="4" max="4" width="14.33203125" style="236" customWidth="1"/>
    <col min="5" max="5" width="11.33203125" style="236" customWidth="1"/>
    <col min="6" max="6" width="18" style="236" customWidth="1"/>
    <col min="7" max="7" width="23" style="236" bestFit="1" customWidth="1"/>
    <col min="8" max="8" width="8.88671875" style="236" customWidth="1"/>
    <col min="9" max="11" width="9" style="236" bestFit="1" customWidth="1"/>
    <col min="12" max="12" width="10" style="236" bestFit="1" customWidth="1"/>
    <col min="13" max="15" width="9.6640625" style="236" bestFit="1" customWidth="1"/>
    <col min="16" max="16" width="1.5546875" style="236" customWidth="1"/>
    <col min="17" max="17" width="32.6640625" style="236" customWidth="1"/>
    <col min="18" max="24" width="6.6640625" style="236" customWidth="1"/>
    <col min="25" max="16384" width="8.88671875" style="236"/>
  </cols>
  <sheetData>
    <row r="1" spans="2:25" ht="16.2" thickBot="1" x14ac:dyDescent="0.35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3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3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2" customHeight="1" x14ac:dyDescent="0.3">
      <c r="B4" s="254" t="s">
        <v>3</v>
      </c>
      <c r="C4" s="255"/>
      <c r="D4" s="256" t="str">
        <f>TEXT(Control!$B$1,"MM/DD/YYYY")&amp;" "&amp;Control!B2</f>
        <v>03/14/2024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" x14ac:dyDescent="0.3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3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3">
      <c r="B7" s="272">
        <f>'Flex Select Prime Pricer'!A6-0.001</f>
        <v>6.4989999999999997</v>
      </c>
      <c r="C7" s="273">
        <f>'Flex Select Prime Pricer'!H6</f>
        <v>97.635000000000005</v>
      </c>
      <c r="D7" s="273">
        <f>'Flex Select Prime Pricer'!I6</f>
        <v>97.5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77">
        <v>-1.875</v>
      </c>
      <c r="O7" s="277">
        <v>-3.625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3">
      <c r="B8" s="272">
        <f>'Flex Select Prime Pricer'!A7-0.001</f>
        <v>6.6239999999999997</v>
      </c>
      <c r="C8" s="273">
        <f>'Flex Select Prime Pricer'!H7</f>
        <v>98.26</v>
      </c>
      <c r="D8" s="273">
        <f>'Flex Select Prime Pricer'!I7</f>
        <v>98.125</v>
      </c>
      <c r="E8" s="274"/>
      <c r="F8" s="284"/>
      <c r="G8" s="285" t="s">
        <v>22</v>
      </c>
      <c r="H8" s="286">
        <v>0.375</v>
      </c>
      <c r="I8" s="286">
        <v>0.125</v>
      </c>
      <c r="J8" s="286">
        <v>0</v>
      </c>
      <c r="K8" s="286">
        <v>-0.25</v>
      </c>
      <c r="L8" s="286">
        <v>-0.375</v>
      </c>
      <c r="M8" s="286">
        <v>-0.875</v>
      </c>
      <c r="N8" s="286">
        <v>-2.375</v>
      </c>
      <c r="O8" s="287">
        <v>-4.25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3">
      <c r="B9" s="272">
        <f>'Flex Select Prime Pricer'!A8-0.001</f>
        <v>6.7489999999999997</v>
      </c>
      <c r="C9" s="273">
        <f>'Flex Select Prime Pricer'!H8</f>
        <v>98.885000000000005</v>
      </c>
      <c r="D9" s="273">
        <f>'Flex Select Prime Pricer'!I8</f>
        <v>98.75</v>
      </c>
      <c r="E9" s="274"/>
      <c r="F9" s="284"/>
      <c r="G9" s="285" t="s">
        <v>24</v>
      </c>
      <c r="H9" s="290">
        <v>0.125</v>
      </c>
      <c r="I9" s="286">
        <v>0</v>
      </c>
      <c r="J9" s="286">
        <v>-0.125</v>
      </c>
      <c r="K9" s="286">
        <v>-0.5</v>
      </c>
      <c r="L9" s="286">
        <v>-0.75</v>
      </c>
      <c r="M9" s="286">
        <v>-1</v>
      </c>
      <c r="N9" s="286">
        <v>-2.375</v>
      </c>
      <c r="O9" s="287">
        <v>-4.625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3">
      <c r="B10" s="272">
        <f>'Flex Select Prime Pricer'!A9-0.001</f>
        <v>6.8739999999999997</v>
      </c>
      <c r="C10" s="273">
        <f>'Flex Select Prime Pricer'!H9</f>
        <v>99.51</v>
      </c>
      <c r="D10" s="273">
        <f>'Flex Select Prime Pricer'!I9</f>
        <v>99.375</v>
      </c>
      <c r="E10" s="274"/>
      <c r="F10" s="284"/>
      <c r="G10" s="285" t="s">
        <v>26</v>
      </c>
      <c r="H10" s="286">
        <v>0</v>
      </c>
      <c r="I10" s="286">
        <v>-0.125</v>
      </c>
      <c r="J10" s="286">
        <v>-0.25</v>
      </c>
      <c r="K10" s="286">
        <v>-0.5</v>
      </c>
      <c r="L10" s="286">
        <v>-1.25</v>
      </c>
      <c r="M10" s="286">
        <v>-1.375</v>
      </c>
      <c r="N10" s="286">
        <v>-3.25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3">
      <c r="B11" s="272">
        <f>'Flex Select Prime Pricer'!A10-0.001</f>
        <v>6.9989999999999997</v>
      </c>
      <c r="C11" s="273">
        <f>'Flex Select Prime Pricer'!H10</f>
        <v>100.13500000000001</v>
      </c>
      <c r="D11" s="273">
        <f>'Flex Select Prime Pricer'!I10</f>
        <v>100</v>
      </c>
      <c r="E11" s="274"/>
      <c r="F11" s="284"/>
      <c r="G11" s="285" t="s">
        <v>28</v>
      </c>
      <c r="H11" s="286">
        <v>0.125</v>
      </c>
      <c r="I11" s="286">
        <v>-0.25</v>
      </c>
      <c r="J11" s="286">
        <v>-0.375</v>
      </c>
      <c r="K11" s="286">
        <v>-0.75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3">
      <c r="B12" s="272">
        <f>'Flex Select Prime Pricer'!A11-0.001</f>
        <v>7.1239999999999997</v>
      </c>
      <c r="C12" s="273">
        <f>'Flex Select Prime Pricer'!H11</f>
        <v>100.63500000000001</v>
      </c>
      <c r="D12" s="273">
        <f>'Flex Select Prime Pricer'!I11</f>
        <v>100.5</v>
      </c>
      <c r="E12" s="274"/>
      <c r="F12" s="284"/>
      <c r="G12" s="285" t="s">
        <v>30</v>
      </c>
      <c r="H12" s="286">
        <v>-0.5</v>
      </c>
      <c r="I12" s="286">
        <v>-0.75</v>
      </c>
      <c r="J12" s="286">
        <v>-1.125</v>
      </c>
      <c r="K12" s="286">
        <v>-1.625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3">
      <c r="B13" s="272">
        <f>'Flex Select Prime Pricer'!A12-0.001</f>
        <v>7.2489999999999997</v>
      </c>
      <c r="C13" s="273">
        <f>'Flex Select Prime Pricer'!H12</f>
        <v>101.01</v>
      </c>
      <c r="D13" s="273">
        <f>'Flex Select Prime Pricer'!I12</f>
        <v>100.875</v>
      </c>
      <c r="E13" s="274"/>
      <c r="F13" s="284"/>
      <c r="G13" s="285" t="s">
        <v>109</v>
      </c>
      <c r="H13" s="286">
        <v>-1.125</v>
      </c>
      <c r="I13" s="286">
        <v>-1.125</v>
      </c>
      <c r="J13" s="286">
        <v>-1.25</v>
      </c>
      <c r="K13" s="286">
        <v>-2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3">
      <c r="B14" s="272">
        <f>'Flex Select Prime Pricer'!A13-0.001</f>
        <v>7.3739999999999997</v>
      </c>
      <c r="C14" s="273">
        <f>'Flex Select Prime Pricer'!H13</f>
        <v>101.38500000000001</v>
      </c>
      <c r="D14" s="273">
        <f>'Flex Select Prime Pricer'!I13</f>
        <v>101.25</v>
      </c>
      <c r="E14" s="274"/>
      <c r="F14" s="298" t="s">
        <v>111</v>
      </c>
      <c r="G14" s="285" t="s">
        <v>104</v>
      </c>
      <c r="H14" s="286">
        <v>0.375</v>
      </c>
      <c r="I14" s="286">
        <v>0.25</v>
      </c>
      <c r="J14" s="286">
        <v>0.125</v>
      </c>
      <c r="K14" s="287">
        <v>-0.25</v>
      </c>
      <c r="L14" s="286">
        <v>-0.375</v>
      </c>
      <c r="M14" s="286">
        <v>-0.75</v>
      </c>
      <c r="N14" s="286">
        <v>-2</v>
      </c>
      <c r="O14" s="286">
        <v>-3.875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3">
      <c r="B15" s="272">
        <f>'Flex Select Prime Pricer'!A14-0.001</f>
        <v>7.4989999999999997</v>
      </c>
      <c r="C15" s="273">
        <f>'Flex Select Prime Pricer'!H14</f>
        <v>101.63500000000001</v>
      </c>
      <c r="D15" s="273">
        <f>'Flex Select Prime Pricer'!I14</f>
        <v>101.5</v>
      </c>
      <c r="E15" s="274"/>
      <c r="F15" s="298"/>
      <c r="G15" s="285" t="s">
        <v>22</v>
      </c>
      <c r="H15" s="286">
        <v>0.25</v>
      </c>
      <c r="I15" s="286">
        <v>0.125</v>
      </c>
      <c r="J15" s="286">
        <v>0</v>
      </c>
      <c r="K15" s="286">
        <v>-0.375</v>
      </c>
      <c r="L15" s="286">
        <v>-0.5</v>
      </c>
      <c r="M15" s="286">
        <v>-1</v>
      </c>
      <c r="N15" s="286">
        <v>-2.625</v>
      </c>
      <c r="O15" s="286">
        <v>-4.625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3">
      <c r="B16" s="272">
        <f>'Flex Select Prime Pricer'!A15-0.001</f>
        <v>7.6239999999999997</v>
      </c>
      <c r="C16" s="273">
        <f>'Flex Select Prime Pricer'!H15</f>
        <v>101.88500000000001</v>
      </c>
      <c r="D16" s="273">
        <f>'Flex Select Prime Pricer'!I15</f>
        <v>101.75</v>
      </c>
      <c r="E16" s="274"/>
      <c r="F16" s="298"/>
      <c r="G16" s="285" t="s">
        <v>24</v>
      </c>
      <c r="H16" s="286">
        <v>0.125</v>
      </c>
      <c r="I16" s="286">
        <v>0.125</v>
      </c>
      <c r="J16" s="286">
        <v>-0.125</v>
      </c>
      <c r="K16" s="286">
        <v>-0.5</v>
      </c>
      <c r="L16" s="286">
        <v>-0.75</v>
      </c>
      <c r="M16" s="286">
        <v>-1.125</v>
      </c>
      <c r="N16" s="286">
        <v>-2.625</v>
      </c>
      <c r="O16" s="287">
        <v>-4.875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3">
      <c r="B17" s="272">
        <f>'Flex Select Prime Pricer'!A16-0.001</f>
        <v>7.7489999999999997</v>
      </c>
      <c r="C17" s="273">
        <f>'Flex Select Prime Pricer'!H16</f>
        <v>102.13500000000001</v>
      </c>
      <c r="D17" s="273">
        <f>'Flex Select Prime Pricer'!I16</f>
        <v>102</v>
      </c>
      <c r="E17" s="274"/>
      <c r="F17" s="298"/>
      <c r="G17" s="285" t="s">
        <v>26</v>
      </c>
      <c r="H17" s="286">
        <v>0.125</v>
      </c>
      <c r="I17" s="286">
        <v>-0.125</v>
      </c>
      <c r="J17" s="286">
        <v>-0.25</v>
      </c>
      <c r="K17" s="286">
        <v>-0.625</v>
      </c>
      <c r="L17" s="286">
        <v>-1.25</v>
      </c>
      <c r="M17" s="286">
        <v>-1.5</v>
      </c>
      <c r="N17" s="286">
        <v>-3.5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3">
      <c r="B18" s="272">
        <f>'Flex Select Prime Pricer'!A17-0.001</f>
        <v>7.8739999999999997</v>
      </c>
      <c r="C18" s="273">
        <f>'Flex Select Prime Pricer'!H17</f>
        <v>102.38500000000001</v>
      </c>
      <c r="D18" s="273">
        <f>'Flex Select Prime Pricer'!I17</f>
        <v>102.25</v>
      </c>
      <c r="E18" s="274"/>
      <c r="F18" s="298"/>
      <c r="G18" s="285" t="s">
        <v>28</v>
      </c>
      <c r="H18" s="286">
        <v>-0.125</v>
      </c>
      <c r="I18" s="286">
        <v>-0.25</v>
      </c>
      <c r="J18" s="286">
        <v>-0.25</v>
      </c>
      <c r="K18" s="286">
        <v>-0.625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" x14ac:dyDescent="0.3">
      <c r="B19" s="272">
        <f>'Flex Select Prime Pricer'!A18-0.001</f>
        <v>7.9989999999999997</v>
      </c>
      <c r="C19" s="273">
        <f>'Flex Select Prime Pricer'!H18</f>
        <v>102.63500000000001</v>
      </c>
      <c r="D19" s="273">
        <f>'Flex Select Prime Pricer'!I18</f>
        <v>102.5</v>
      </c>
      <c r="E19" s="274"/>
      <c r="F19" s="298"/>
      <c r="G19" s="285" t="s">
        <v>30</v>
      </c>
      <c r="H19" s="286">
        <v>-0.5</v>
      </c>
      <c r="I19" s="286">
        <v>-0.75</v>
      </c>
      <c r="J19" s="286">
        <v>-1.125</v>
      </c>
      <c r="K19" s="286">
        <v>-1.625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3">
      <c r="B20" s="272">
        <f>'Flex Select Prime Pricer'!A19-0.001</f>
        <v>8.1240000000000006</v>
      </c>
      <c r="C20" s="273">
        <f>'Flex Select Prime Pricer'!H19</f>
        <v>102.88500000000001</v>
      </c>
      <c r="D20" s="273">
        <f>'Flex Select Prime Pricer'!I19</f>
        <v>102.75</v>
      </c>
      <c r="E20" s="274"/>
      <c r="F20" s="298"/>
      <c r="G20" s="285" t="s">
        <v>109</v>
      </c>
      <c r="H20" s="286">
        <v>-1</v>
      </c>
      <c r="I20" s="286">
        <v>-1</v>
      </c>
      <c r="J20" s="286">
        <v>-1.25</v>
      </c>
      <c r="K20" s="286">
        <v>-2.125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3">
      <c r="B21" s="272">
        <f>'Flex Select Prime Pricer'!A20-0.001</f>
        <v>8.2490000000000006</v>
      </c>
      <c r="C21" s="273">
        <f>'Flex Select Prime Pricer'!H20</f>
        <v>103.13500000000001</v>
      </c>
      <c r="D21" s="273">
        <f>'Flex Select Prime Pricer'!I20</f>
        <v>103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3">
      <c r="B22" s="272">
        <f>'Flex Select Prime Pricer'!A21-0.001</f>
        <v>8.3740000000000006</v>
      </c>
      <c r="C22" s="273">
        <f>'Flex Select Prime Pricer'!H21</f>
        <v>103.38500000000001</v>
      </c>
      <c r="D22" s="273">
        <f>'Flex Select Prime Pricer'!I21</f>
        <v>103.25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3">
      <c r="B23" s="272">
        <f>'Flex Select Prime Pricer'!A22-0.001</f>
        <v>8.4990000000000006</v>
      </c>
      <c r="C23" s="273">
        <f>'Flex Select Prime Pricer'!H22</f>
        <v>103.63500000000001</v>
      </c>
      <c r="D23" s="273">
        <f>'Flex Select Prime Pricer'!I22</f>
        <v>103.5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3">
      <c r="B24" s="272">
        <f>'Flex Select Prime Pricer'!A23-0.001</f>
        <v>8.6240000000000006</v>
      </c>
      <c r="C24" s="273">
        <f>'Flex Select Prime Pricer'!H23</f>
        <v>103.88500000000001</v>
      </c>
      <c r="D24" s="273">
        <f>'Flex Select Prime Pricer'!I23</f>
        <v>103.75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3">
      <c r="B25" s="272">
        <f>'Flex Select Prime Pricer'!A24-0.001</f>
        <v>8.7490000000000006</v>
      </c>
      <c r="C25" s="273">
        <f>'Flex Select Prime Pricer'!H24</f>
        <v>104.13500000000001</v>
      </c>
      <c r="D25" s="273">
        <f>'Flex Select Prime Pricer'!I24</f>
        <v>104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3">
      <c r="B26" s="272">
        <f>'Flex Select Prime Pricer'!A25-0.001</f>
        <v>8.8740000000000006</v>
      </c>
      <c r="C26" s="273">
        <f>'Flex Select Prime Pricer'!H25</f>
        <v>104.38500000000001</v>
      </c>
      <c r="D26" s="273">
        <f>'Flex Select Prime Pricer'!I25</f>
        <v>104.25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3">
      <c r="B27" s="272">
        <f>'Flex Select Prime Pricer'!A26-0.001</f>
        <v>8.9990000000000006</v>
      </c>
      <c r="C27" s="273">
        <f>'Flex Select Prime Pricer'!H26</f>
        <v>104.57250000000001</v>
      </c>
      <c r="D27" s="273">
        <f>'Flex Select Prime Pricer'!I26</f>
        <v>104.4375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3">
      <c r="B28" s="272">
        <f>'Flex Select Prime Pricer'!A27-0.001</f>
        <v>9.1240000000000006</v>
      </c>
      <c r="C28" s="273">
        <f>'Flex Select Prime Pricer'!H27</f>
        <v>104.76</v>
      </c>
      <c r="D28" s="273">
        <f>'Flex Select Prime Pricer'!I27</f>
        <v>104.625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3">
      <c r="B29" s="272">
        <f>'Flex Select Prime Pricer'!A28-0.001</f>
        <v>9.2490000000000006</v>
      </c>
      <c r="C29" s="273">
        <f>'Flex Select Prime Pricer'!H28</f>
        <v>104.94750000000001</v>
      </c>
      <c r="D29" s="273">
        <f>'Flex Select Prime Pricer'!I28</f>
        <v>104.8125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3">
      <c r="B30" s="272">
        <f>'Flex Select Prime Pricer'!A29-0.001</f>
        <v>9.3740000000000006</v>
      </c>
      <c r="C30" s="273">
        <f>'Flex Select Prime Pricer'!H29</f>
        <v>105.10375000000001</v>
      </c>
      <c r="D30" s="273">
        <f>'Flex Select Prime Pricer'!I29</f>
        <v>104.96875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3">
      <c r="B31" s="272">
        <f>'Flex Select Prime Pricer'!A30-0.001</f>
        <v>9.4990000000000006</v>
      </c>
      <c r="C31" s="273">
        <f>'Flex Select Prime Pricer'!H30</f>
        <v>105.26</v>
      </c>
      <c r="D31" s="273">
        <f>'Flex Select Prime Pricer'!I30</f>
        <v>105.125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3">
      <c r="B32" s="272">
        <f>'Flex Select Prime Pricer'!A31-0.001</f>
        <v>9.6240000000000006</v>
      </c>
      <c r="C32" s="273">
        <f>'Flex Select Prime Pricer'!H31</f>
        <v>105.41625000000001</v>
      </c>
      <c r="D32" s="273">
        <f>'Flex Select Prime Pricer'!I31</f>
        <v>105.28125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3">
      <c r="B33" s="272">
        <f>'Flex Select Prime Pricer'!A32-0.001</f>
        <v>9.7490000000000006</v>
      </c>
      <c r="C33" s="273">
        <f>'Flex Select Prime Pricer'!H32</f>
        <v>105.57250000000001</v>
      </c>
      <c r="D33" s="273">
        <f>'Flex Select Prime Pricer'!I32</f>
        <v>105.4375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3">
      <c r="B34" s="272">
        <f>'Flex Select Prime Pricer'!A33-0.001</f>
        <v>9.8740000000000006</v>
      </c>
      <c r="C34" s="273">
        <f>'Flex Select Prime Pricer'!H33</f>
        <v>105.72875000000001</v>
      </c>
      <c r="D34" s="273">
        <f>'Flex Select Prime Pricer'!I33</f>
        <v>105.59375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3">
      <c r="B35" s="272">
        <f>'Flex Select Prime Pricer'!A34-0.001</f>
        <v>9.9990000000000006</v>
      </c>
      <c r="C35" s="273">
        <f>'Flex Select Prime Pricer'!H34</f>
        <v>105.88500000000001</v>
      </c>
      <c r="D35" s="273">
        <f>'Flex Select Prime Pricer'!I34</f>
        <v>105.75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3">
      <c r="B36" s="272">
        <f>'Flex Select Prime Pricer'!A35-0.001</f>
        <v>10.124000000000001</v>
      </c>
      <c r="C36" s="273">
        <f>'Flex Select Prime Pricer'!H35</f>
        <v>106.04125000000001</v>
      </c>
      <c r="D36" s="273">
        <f>'Flex Select Prime Pricer'!I35</f>
        <v>105.90625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2" customHeight="1" x14ac:dyDescent="0.3">
      <c r="B37" s="272">
        <f>'Flex Select Prime Pricer'!A36-0.001</f>
        <v>10.249000000000001</v>
      </c>
      <c r="C37" s="273">
        <f>'Flex Select Prime Pricer'!H36</f>
        <v>106.19750000000001</v>
      </c>
      <c r="D37" s="273">
        <f>'Flex Select Prime Pricer'!I36</f>
        <v>106.0625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2" customHeight="1" x14ac:dyDescent="0.3">
      <c r="B38" s="272">
        <f>'Flex Select Prime Pricer'!A37-0.001</f>
        <v>10.374000000000001</v>
      </c>
      <c r="C38" s="273">
        <f>'Flex Select Prime Pricer'!H37</f>
        <v>106.35375000000001</v>
      </c>
      <c r="D38" s="273">
        <f>'Flex Select Prime Pricer'!I37</f>
        <v>106.21875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2" customHeight="1" x14ac:dyDescent="0.3">
      <c r="B39" s="272">
        <f>'Flex Select Prime Pricer'!A38-0.001</f>
        <v>10.499000000000001</v>
      </c>
      <c r="C39" s="273">
        <f>'Flex Select Prime Pricer'!H38</f>
        <v>106.51</v>
      </c>
      <c r="D39" s="273">
        <f>'Flex Select Prime Pricer'!I38</f>
        <v>106.375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2" customHeight="1" x14ac:dyDescent="0.3">
      <c r="B40" s="272">
        <f>'Flex Select Prime Pricer'!A39-0.001</f>
        <v>10.624000000000001</v>
      </c>
      <c r="C40" s="273">
        <f>'Flex Select Prime Pricer'!H39</f>
        <v>106.66625000000001</v>
      </c>
      <c r="D40" s="273">
        <f>'Flex Select Prime Pricer'!I39</f>
        <v>106.53125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3">
      <c r="B41" s="272">
        <f>'Flex Select Prime Pricer'!A40-0.001</f>
        <v>10.749000000000001</v>
      </c>
      <c r="C41" s="273">
        <f>'Flex Select Prime Pricer'!H40</f>
        <v>106.82250000000001</v>
      </c>
      <c r="D41" s="273">
        <f>'Flex Select Prime Pricer'!I40</f>
        <v>106.6875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3">
      <c r="B42" s="272">
        <f>'Flex Select Prime Pricer'!A41-0.001</f>
        <v>10.874000000000001</v>
      </c>
      <c r="C42" s="273">
        <f>'Flex Select Prime Pricer'!H41</f>
        <v>106.97875000000001</v>
      </c>
      <c r="D42" s="273">
        <f>'Flex Select Prime Pricer'!I41</f>
        <v>106.84375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3">
      <c r="B43" s="272">
        <f>'Flex Select Prime Pricer'!A42-0.001</f>
        <v>10.999000000000001</v>
      </c>
      <c r="C43" s="273">
        <f>'Flex Select Prime Pricer'!H42</f>
        <v>107.13500000000001</v>
      </c>
      <c r="D43" s="273">
        <f>'Flex Select Prime Pricer'!I42</f>
        <v>107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3">
      <c r="B44" s="272">
        <f>'Flex Select Prime Pricer'!A43-0.001</f>
        <v>11.124000000000001</v>
      </c>
      <c r="C44" s="273">
        <f>'Flex Select Prime Pricer'!H43</f>
        <v>107.29125000000001</v>
      </c>
      <c r="D44" s="273">
        <f>'Flex Select Prime Pricer'!I43</f>
        <v>107.15625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3">
      <c r="B45" s="345">
        <f>'Flex Select Prime Pricer'!A44-0.001</f>
        <v>11.249000000000001</v>
      </c>
      <c r="C45" s="346">
        <f>'Flex Select Prime Pricer'!H44</f>
        <v>107.44750000000001</v>
      </c>
      <c r="D45" s="346">
        <f>'Flex Select Prime Pricer'!I44</f>
        <v>107.3125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5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3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2" customHeight="1" x14ac:dyDescent="0.3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3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95" customHeight="1" x14ac:dyDescent="0.3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3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3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3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3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3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3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3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3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3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3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2" thickBot="1" x14ac:dyDescent="0.35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3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112AF-8B6F-4862-8841-36F0F38DE385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1.6640625" customWidth="1"/>
    <col min="5" max="5" width="9.44140625" bestFit="1" customWidth="1"/>
    <col min="6" max="6" width="13.6640625" bestFit="1" customWidth="1"/>
    <col min="7" max="7" width="1.664062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1.6640625" customWidth="1"/>
    <col min="12" max="12" width="9.44140625" bestFit="1" customWidth="1"/>
    <col min="13" max="13" width="13.6640625" bestFit="1" customWidth="1"/>
  </cols>
  <sheetData>
    <row r="1" spans="1:19" x14ac:dyDescent="0.3">
      <c r="A1" s="202"/>
      <c r="B1" t="s">
        <v>87</v>
      </c>
      <c r="M1" s="203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.600000000000001" thickBot="1" x14ac:dyDescent="0.35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6" x14ac:dyDescent="0.3">
      <c r="A6" s="409">
        <v>6.5</v>
      </c>
      <c r="B6" s="218">
        <v>97.76</v>
      </c>
      <c r="C6" s="220">
        <v>97.625</v>
      </c>
      <c r="E6" s="410">
        <v>-0.125</v>
      </c>
      <c r="F6" s="410">
        <v>-0.125</v>
      </c>
      <c r="H6" s="222">
        <f t="shared" ref="H6:I21" si="0">E6+B6</f>
        <v>97.635000000000005</v>
      </c>
      <c r="I6" s="223">
        <f t="shared" si="0"/>
        <v>97.5</v>
      </c>
      <c r="J6" s="224">
        <f>I6-H6</f>
        <v>-0.13500000000000512</v>
      </c>
      <c r="L6" s="225"/>
      <c r="M6" s="411"/>
    </row>
    <row r="7" spans="1:19" ht="15.6" x14ac:dyDescent="0.3">
      <c r="A7" s="409">
        <v>6.625</v>
      </c>
      <c r="B7" s="218">
        <v>98.385000000000005</v>
      </c>
      <c r="C7" s="220">
        <v>98.25</v>
      </c>
      <c r="E7" s="410">
        <v>-0.125</v>
      </c>
      <c r="F7" s="410">
        <v>-0.125</v>
      </c>
      <c r="H7" s="222">
        <f t="shared" si="0"/>
        <v>98.26</v>
      </c>
      <c r="I7" s="223">
        <f t="shared" si="0"/>
        <v>98.125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6" x14ac:dyDescent="0.3">
      <c r="A8" s="409">
        <v>6.75</v>
      </c>
      <c r="B8" s="218">
        <v>99.01</v>
      </c>
      <c r="C8" s="220">
        <v>98.875</v>
      </c>
      <c r="E8" s="410">
        <v>-0.125</v>
      </c>
      <c r="F8" s="410">
        <v>-0.125</v>
      </c>
      <c r="H8" s="222">
        <f t="shared" si="0"/>
        <v>98.885000000000005</v>
      </c>
      <c r="I8" s="223">
        <f t="shared" si="0"/>
        <v>98.75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6" x14ac:dyDescent="0.3">
      <c r="A9" s="409">
        <v>6.875</v>
      </c>
      <c r="B9" s="218">
        <v>99.635000000000005</v>
      </c>
      <c r="C9" s="220">
        <v>99.5</v>
      </c>
      <c r="E9" s="410">
        <v>-0.125</v>
      </c>
      <c r="F9" s="410">
        <v>-0.125</v>
      </c>
      <c r="H9" s="222">
        <f t="shared" si="0"/>
        <v>99.51</v>
      </c>
      <c r="I9" s="223">
        <f t="shared" si="0"/>
        <v>99.375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6" x14ac:dyDescent="0.3">
      <c r="A10" s="409">
        <v>7</v>
      </c>
      <c r="B10" s="218">
        <v>100.26</v>
      </c>
      <c r="C10" s="220">
        <v>100.125</v>
      </c>
      <c r="E10" s="410">
        <v>-0.125</v>
      </c>
      <c r="F10" s="410">
        <v>-0.125</v>
      </c>
      <c r="H10" s="222">
        <f t="shared" si="0"/>
        <v>100.13500000000001</v>
      </c>
      <c r="I10" s="223">
        <f t="shared" si="0"/>
        <v>100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6" x14ac:dyDescent="0.3">
      <c r="A11" s="409">
        <v>7.125</v>
      </c>
      <c r="B11" s="218">
        <v>100.76</v>
      </c>
      <c r="C11" s="220">
        <v>100.625</v>
      </c>
      <c r="E11" s="410">
        <v>-0.125</v>
      </c>
      <c r="F11" s="410">
        <v>-0.125</v>
      </c>
      <c r="H11" s="222">
        <f t="shared" si="0"/>
        <v>100.63500000000001</v>
      </c>
      <c r="I11" s="223">
        <f t="shared" si="0"/>
        <v>100.5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6" x14ac:dyDescent="0.3">
      <c r="A12" s="409">
        <v>7.25</v>
      </c>
      <c r="B12" s="218">
        <v>101.13500000000001</v>
      </c>
      <c r="C12" s="220">
        <v>101</v>
      </c>
      <c r="E12" s="410">
        <v>-0.125</v>
      </c>
      <c r="F12" s="410">
        <v>-0.125</v>
      </c>
      <c r="H12" s="222">
        <f t="shared" si="0"/>
        <v>101.01</v>
      </c>
      <c r="I12" s="223">
        <f t="shared" si="0"/>
        <v>100.875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6" x14ac:dyDescent="0.3">
      <c r="A13" s="409">
        <v>7.375</v>
      </c>
      <c r="B13" s="218">
        <v>101.51</v>
      </c>
      <c r="C13" s="220">
        <v>101.375</v>
      </c>
      <c r="E13" s="410">
        <v>-0.125</v>
      </c>
      <c r="F13" s="410">
        <v>-0.125</v>
      </c>
      <c r="H13" s="222">
        <f t="shared" si="0"/>
        <v>101.38500000000001</v>
      </c>
      <c r="I13" s="223">
        <f t="shared" si="0"/>
        <v>101.25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6" x14ac:dyDescent="0.3">
      <c r="A14" s="409">
        <v>7.5</v>
      </c>
      <c r="B14" s="218">
        <v>101.76</v>
      </c>
      <c r="C14" s="220">
        <v>101.625</v>
      </c>
      <c r="E14" s="410">
        <v>-0.125</v>
      </c>
      <c r="F14" s="410">
        <v>-0.125</v>
      </c>
      <c r="H14" s="222">
        <f t="shared" si="0"/>
        <v>101.63500000000001</v>
      </c>
      <c r="I14" s="223">
        <f t="shared" si="0"/>
        <v>101.5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6" x14ac:dyDescent="0.3">
      <c r="A15" s="409">
        <v>7.625</v>
      </c>
      <c r="B15" s="218">
        <v>102.01</v>
      </c>
      <c r="C15" s="220">
        <v>101.875</v>
      </c>
      <c r="E15" s="410">
        <v>-0.125</v>
      </c>
      <c r="F15" s="410">
        <v>-0.125</v>
      </c>
      <c r="H15" s="222">
        <f t="shared" si="0"/>
        <v>101.88500000000001</v>
      </c>
      <c r="I15" s="223">
        <f t="shared" si="0"/>
        <v>101.75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6" x14ac:dyDescent="0.3">
      <c r="A16" s="409">
        <v>7.75</v>
      </c>
      <c r="B16" s="218">
        <v>102.26</v>
      </c>
      <c r="C16" s="220">
        <v>102.125</v>
      </c>
      <c r="E16" s="410">
        <v>-0.125</v>
      </c>
      <c r="F16" s="410">
        <v>-0.125</v>
      </c>
      <c r="H16" s="222">
        <f t="shared" si="0"/>
        <v>102.13500000000001</v>
      </c>
      <c r="I16" s="223">
        <f t="shared" si="0"/>
        <v>102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6" x14ac:dyDescent="0.3">
      <c r="A17" s="409">
        <v>7.875</v>
      </c>
      <c r="B17" s="218">
        <v>102.51</v>
      </c>
      <c r="C17" s="220">
        <v>102.375</v>
      </c>
      <c r="E17" s="410">
        <v>-0.125</v>
      </c>
      <c r="F17" s="410">
        <v>-0.125</v>
      </c>
      <c r="H17" s="222">
        <f t="shared" si="0"/>
        <v>102.38500000000001</v>
      </c>
      <c r="I17" s="223">
        <f t="shared" si="0"/>
        <v>102.25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6" x14ac:dyDescent="0.3">
      <c r="A18" s="409">
        <v>8</v>
      </c>
      <c r="B18" s="218">
        <v>102.76</v>
      </c>
      <c r="C18" s="220">
        <v>102.625</v>
      </c>
      <c r="E18" s="410">
        <v>-0.125</v>
      </c>
      <c r="F18" s="410">
        <v>-0.125</v>
      </c>
      <c r="H18" s="222">
        <f t="shared" si="0"/>
        <v>102.63500000000001</v>
      </c>
      <c r="I18" s="223">
        <f t="shared" si="0"/>
        <v>102.5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6" x14ac:dyDescent="0.3">
      <c r="A19" s="409">
        <v>8.125</v>
      </c>
      <c r="B19" s="218">
        <v>103.01</v>
      </c>
      <c r="C19" s="220">
        <v>102.875</v>
      </c>
      <c r="E19" s="410">
        <v>-0.125</v>
      </c>
      <c r="F19" s="410">
        <v>-0.125</v>
      </c>
      <c r="H19" s="222">
        <f t="shared" si="0"/>
        <v>102.88500000000001</v>
      </c>
      <c r="I19" s="223">
        <f t="shared" si="0"/>
        <v>102.75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6" x14ac:dyDescent="0.3">
      <c r="A20" s="409">
        <v>8.25</v>
      </c>
      <c r="B20" s="218">
        <v>103.26</v>
      </c>
      <c r="C20" s="220">
        <v>103.125</v>
      </c>
      <c r="E20" s="410">
        <v>-0.125</v>
      </c>
      <c r="F20" s="410">
        <v>-0.125</v>
      </c>
      <c r="H20" s="222">
        <f t="shared" si="0"/>
        <v>103.13500000000001</v>
      </c>
      <c r="I20" s="223">
        <f t="shared" si="0"/>
        <v>103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6" x14ac:dyDescent="0.3">
      <c r="A21" s="409">
        <v>8.375</v>
      </c>
      <c r="B21" s="218">
        <v>103.51</v>
      </c>
      <c r="C21" s="220">
        <v>103.375</v>
      </c>
      <c r="E21" s="410">
        <v>-0.125</v>
      </c>
      <c r="F21" s="410">
        <v>-0.125</v>
      </c>
      <c r="H21" s="222">
        <f t="shared" si="0"/>
        <v>103.38500000000001</v>
      </c>
      <c r="I21" s="223">
        <f t="shared" si="0"/>
        <v>103.25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6" x14ac:dyDescent="0.3">
      <c r="A22" s="409">
        <v>8.5</v>
      </c>
      <c r="B22" s="218">
        <v>103.76</v>
      </c>
      <c r="C22" s="220">
        <v>103.625</v>
      </c>
      <c r="E22" s="410">
        <v>-0.125</v>
      </c>
      <c r="F22" s="410">
        <v>-0.125</v>
      </c>
      <c r="H22" s="222">
        <f t="shared" ref="H22:I59" si="3">E22+B22</f>
        <v>103.63500000000001</v>
      </c>
      <c r="I22" s="223">
        <f t="shared" si="3"/>
        <v>103.5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6" x14ac:dyDescent="0.3">
      <c r="A23" s="409">
        <v>8.625</v>
      </c>
      <c r="B23" s="218">
        <v>104.01</v>
      </c>
      <c r="C23" s="220">
        <v>103.875</v>
      </c>
      <c r="E23" s="410">
        <v>-0.125</v>
      </c>
      <c r="F23" s="410">
        <v>-0.125</v>
      </c>
      <c r="H23" s="222">
        <f t="shared" si="3"/>
        <v>103.88500000000001</v>
      </c>
      <c r="I23" s="223">
        <f t="shared" si="3"/>
        <v>103.75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6" x14ac:dyDescent="0.3">
      <c r="A24" s="409">
        <v>8.75</v>
      </c>
      <c r="B24" s="218">
        <v>104.26</v>
      </c>
      <c r="C24" s="220">
        <v>104.125</v>
      </c>
      <c r="E24" s="410">
        <v>-0.125</v>
      </c>
      <c r="F24" s="410">
        <v>-0.125</v>
      </c>
      <c r="H24" s="222">
        <f t="shared" si="3"/>
        <v>104.13500000000001</v>
      </c>
      <c r="I24" s="223">
        <f t="shared" si="3"/>
        <v>104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6" x14ac:dyDescent="0.3">
      <c r="A25" s="409">
        <v>8.875</v>
      </c>
      <c r="B25" s="218">
        <v>104.51</v>
      </c>
      <c r="C25" s="220">
        <v>104.375</v>
      </c>
      <c r="E25" s="410">
        <v>-0.125</v>
      </c>
      <c r="F25" s="410">
        <v>-0.125</v>
      </c>
      <c r="H25" s="222">
        <f t="shared" si="3"/>
        <v>104.38500000000001</v>
      </c>
      <c r="I25" s="223">
        <f t="shared" si="3"/>
        <v>104.25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6" x14ac:dyDescent="0.3">
      <c r="A26" s="409">
        <v>9</v>
      </c>
      <c r="B26" s="218">
        <v>104.69750000000001</v>
      </c>
      <c r="C26" s="220">
        <v>104.5625</v>
      </c>
      <c r="E26" s="410">
        <v>-0.125</v>
      </c>
      <c r="F26" s="410">
        <v>-0.125</v>
      </c>
      <c r="H26" s="222">
        <f t="shared" si="3"/>
        <v>104.57250000000001</v>
      </c>
      <c r="I26" s="223">
        <f t="shared" si="3"/>
        <v>104.4375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6" x14ac:dyDescent="0.3">
      <c r="A27" s="409">
        <v>9.125</v>
      </c>
      <c r="B27" s="218">
        <v>104.88500000000001</v>
      </c>
      <c r="C27" s="220">
        <v>104.75</v>
      </c>
      <c r="E27" s="410">
        <v>-0.125</v>
      </c>
      <c r="F27" s="410">
        <v>-0.125</v>
      </c>
      <c r="H27" s="222">
        <f t="shared" si="3"/>
        <v>104.76</v>
      </c>
      <c r="I27" s="223">
        <f t="shared" si="3"/>
        <v>104.625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6" x14ac:dyDescent="0.3">
      <c r="A28" s="409">
        <v>9.25</v>
      </c>
      <c r="B28" s="218">
        <v>105.07250000000001</v>
      </c>
      <c r="C28" s="220">
        <v>104.9375</v>
      </c>
      <c r="E28" s="410">
        <v>-0.125</v>
      </c>
      <c r="F28" s="410">
        <v>-0.125</v>
      </c>
      <c r="H28" s="222">
        <f t="shared" si="3"/>
        <v>104.94750000000001</v>
      </c>
      <c r="I28" s="223">
        <f t="shared" si="3"/>
        <v>104.8125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6" x14ac:dyDescent="0.3">
      <c r="A29" s="409">
        <v>9.375</v>
      </c>
      <c r="B29" s="218">
        <v>105.22875000000001</v>
      </c>
      <c r="C29" s="220">
        <v>105.09375</v>
      </c>
      <c r="E29" s="410">
        <v>-0.125</v>
      </c>
      <c r="F29" s="410">
        <v>-0.125</v>
      </c>
      <c r="H29" s="222">
        <f t="shared" si="3"/>
        <v>105.10375000000001</v>
      </c>
      <c r="I29" s="223">
        <f t="shared" si="3"/>
        <v>104.96875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6" x14ac:dyDescent="0.3">
      <c r="A30" s="409">
        <v>9.5</v>
      </c>
      <c r="B30" s="218">
        <v>105.38500000000001</v>
      </c>
      <c r="C30" s="220">
        <v>105.25</v>
      </c>
      <c r="E30" s="410">
        <v>-0.125</v>
      </c>
      <c r="F30" s="410">
        <v>-0.125</v>
      </c>
      <c r="H30" s="222">
        <f t="shared" si="3"/>
        <v>105.26</v>
      </c>
      <c r="I30" s="223">
        <f t="shared" si="3"/>
        <v>105.125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6" x14ac:dyDescent="0.3">
      <c r="A31" s="409">
        <v>9.625</v>
      </c>
      <c r="B31" s="218">
        <v>105.54125000000001</v>
      </c>
      <c r="C31" s="220">
        <v>105.40625</v>
      </c>
      <c r="E31" s="410">
        <v>-0.125</v>
      </c>
      <c r="F31" s="410">
        <v>-0.125</v>
      </c>
      <c r="H31" s="222">
        <f t="shared" si="3"/>
        <v>105.41625000000001</v>
      </c>
      <c r="I31" s="223">
        <f t="shared" si="3"/>
        <v>105.28125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6" x14ac:dyDescent="0.3">
      <c r="A32" s="409">
        <v>9.75</v>
      </c>
      <c r="B32" s="218">
        <v>105.69750000000001</v>
      </c>
      <c r="C32" s="220">
        <v>105.5625</v>
      </c>
      <c r="E32" s="410">
        <v>-0.125</v>
      </c>
      <c r="F32" s="410">
        <v>-0.125</v>
      </c>
      <c r="H32" s="222">
        <f t="shared" si="3"/>
        <v>105.57250000000001</v>
      </c>
      <c r="I32" s="223">
        <f t="shared" si="3"/>
        <v>105.4375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6" x14ac:dyDescent="0.3">
      <c r="A33" s="409">
        <v>9.875</v>
      </c>
      <c r="B33" s="218">
        <v>105.85375000000001</v>
      </c>
      <c r="C33" s="220">
        <v>105.71875</v>
      </c>
      <c r="E33" s="410">
        <v>-0.125</v>
      </c>
      <c r="F33" s="410">
        <v>-0.125</v>
      </c>
      <c r="H33" s="222">
        <f t="shared" si="3"/>
        <v>105.72875000000001</v>
      </c>
      <c r="I33" s="223">
        <f t="shared" si="3"/>
        <v>105.59375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6" x14ac:dyDescent="0.3">
      <c r="A34" s="409">
        <v>10</v>
      </c>
      <c r="B34" s="218">
        <v>106.01</v>
      </c>
      <c r="C34" s="220">
        <v>105.875</v>
      </c>
      <c r="E34" s="410">
        <v>-0.125</v>
      </c>
      <c r="F34" s="410">
        <v>-0.125</v>
      </c>
      <c r="H34" s="222">
        <f t="shared" si="3"/>
        <v>105.88500000000001</v>
      </c>
      <c r="I34" s="223">
        <f t="shared" si="3"/>
        <v>105.75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6" x14ac:dyDescent="0.3">
      <c r="A35" s="409">
        <v>10.125</v>
      </c>
      <c r="B35" s="218">
        <v>106.16625000000001</v>
      </c>
      <c r="C35" s="220">
        <v>106.03125</v>
      </c>
      <c r="E35" s="410">
        <v>-0.125</v>
      </c>
      <c r="F35" s="410">
        <v>-0.125</v>
      </c>
      <c r="H35" s="222">
        <f t="shared" si="3"/>
        <v>106.04125000000001</v>
      </c>
      <c r="I35" s="223">
        <f t="shared" si="3"/>
        <v>105.90625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6" x14ac:dyDescent="0.3">
      <c r="A36" s="409">
        <v>10.25</v>
      </c>
      <c r="B36" s="218">
        <v>106.32250000000001</v>
      </c>
      <c r="C36" s="220">
        <v>106.1875</v>
      </c>
      <c r="E36" s="410">
        <v>-0.125</v>
      </c>
      <c r="F36" s="410">
        <v>-0.125</v>
      </c>
      <c r="H36" s="222">
        <f t="shared" si="3"/>
        <v>106.19750000000001</v>
      </c>
      <c r="I36" s="223">
        <f t="shared" si="3"/>
        <v>106.0625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6" x14ac:dyDescent="0.3">
      <c r="A37" s="409">
        <v>10.375</v>
      </c>
      <c r="B37" s="218">
        <v>106.47875000000001</v>
      </c>
      <c r="C37" s="220">
        <v>106.34375</v>
      </c>
      <c r="E37" s="410">
        <v>-0.125</v>
      </c>
      <c r="F37" s="410">
        <v>-0.125</v>
      </c>
      <c r="H37" s="222">
        <f t="shared" si="3"/>
        <v>106.35375000000001</v>
      </c>
      <c r="I37" s="223">
        <f t="shared" si="3"/>
        <v>106.21875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6" x14ac:dyDescent="0.3">
      <c r="A38" s="409">
        <v>10.5</v>
      </c>
      <c r="B38" s="218">
        <v>106.63500000000001</v>
      </c>
      <c r="C38" s="220">
        <v>106.5</v>
      </c>
      <c r="E38" s="410">
        <v>-0.125</v>
      </c>
      <c r="F38" s="410">
        <v>-0.125</v>
      </c>
      <c r="H38" s="222">
        <f t="shared" si="3"/>
        <v>106.51</v>
      </c>
      <c r="I38" s="223">
        <f t="shared" si="3"/>
        <v>106.375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6" x14ac:dyDescent="0.3">
      <c r="A39" s="409">
        <v>10.625</v>
      </c>
      <c r="B39" s="218">
        <v>106.79125000000001</v>
      </c>
      <c r="C39" s="220">
        <v>106.65625</v>
      </c>
      <c r="E39" s="410">
        <v>-0.125</v>
      </c>
      <c r="F39" s="410">
        <v>-0.125</v>
      </c>
      <c r="H39" s="222">
        <f t="shared" si="3"/>
        <v>106.66625000000001</v>
      </c>
      <c r="I39" s="223">
        <f t="shared" si="3"/>
        <v>106.53125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6" x14ac:dyDescent="0.3">
      <c r="A40" s="409">
        <v>10.75</v>
      </c>
      <c r="B40" s="218">
        <v>106.94750000000001</v>
      </c>
      <c r="C40" s="220">
        <v>106.8125</v>
      </c>
      <c r="E40" s="410">
        <v>-0.125</v>
      </c>
      <c r="F40" s="410">
        <v>-0.125</v>
      </c>
      <c r="H40" s="222">
        <f t="shared" si="3"/>
        <v>106.82250000000001</v>
      </c>
      <c r="I40" s="223">
        <f t="shared" si="3"/>
        <v>106.6875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6" x14ac:dyDescent="0.3">
      <c r="A41" s="409">
        <v>10.875</v>
      </c>
      <c r="B41" s="218">
        <v>107.10375000000001</v>
      </c>
      <c r="C41" s="220">
        <v>106.96875</v>
      </c>
      <c r="E41" s="410">
        <v>-0.125</v>
      </c>
      <c r="F41" s="410">
        <v>-0.125</v>
      </c>
      <c r="H41" s="222">
        <f t="shared" si="3"/>
        <v>106.97875000000001</v>
      </c>
      <c r="I41" s="223">
        <f t="shared" si="3"/>
        <v>106.84375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6" x14ac:dyDescent="0.3">
      <c r="A42" s="409">
        <v>11</v>
      </c>
      <c r="B42" s="218">
        <v>107.26</v>
      </c>
      <c r="C42" s="220">
        <v>107.125</v>
      </c>
      <c r="E42" s="410">
        <v>-0.125</v>
      </c>
      <c r="F42" s="410">
        <v>-0.125</v>
      </c>
      <c r="H42" s="222">
        <f t="shared" si="3"/>
        <v>107.13500000000001</v>
      </c>
      <c r="I42" s="223">
        <f t="shared" si="3"/>
        <v>107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6" x14ac:dyDescent="0.3">
      <c r="A43" s="409">
        <v>11.125</v>
      </c>
      <c r="B43" s="218">
        <v>107.41625000000001</v>
      </c>
      <c r="C43" s="220">
        <v>107.28125</v>
      </c>
      <c r="E43" s="410">
        <v>-0.125</v>
      </c>
      <c r="F43" s="410">
        <v>-0.125</v>
      </c>
      <c r="H43" s="222">
        <f t="shared" si="3"/>
        <v>107.29125000000001</v>
      </c>
      <c r="I43" s="223">
        <f t="shared" si="3"/>
        <v>107.15625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2" thickBot="1" x14ac:dyDescent="0.35">
      <c r="A44" s="412">
        <v>11.25</v>
      </c>
      <c r="B44" s="228">
        <v>107.57250000000001</v>
      </c>
      <c r="C44" s="230">
        <v>107.4375</v>
      </c>
      <c r="E44" s="410">
        <v>-0.125</v>
      </c>
      <c r="F44" s="410">
        <v>-0.125</v>
      </c>
      <c r="H44" s="222">
        <f t="shared" si="3"/>
        <v>107.44750000000001</v>
      </c>
      <c r="I44" s="223">
        <f t="shared" si="3"/>
        <v>107.3125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708E4-1C94-4359-9BE3-DE1621928B1E}">
  <sheetPr published="0" codeName="Sheet5">
    <tabColor rgb="FF0070C0"/>
    <pageSetUpPr fitToPage="1"/>
  </sheetPr>
  <dimension ref="B1:Y57"/>
  <sheetViews>
    <sheetView topLeftCell="A11" zoomScaleNormal="100" workbookViewId="0">
      <selection activeCell="AB8" sqref="AB8"/>
    </sheetView>
  </sheetViews>
  <sheetFormatPr defaultColWidth="8.88671875" defaultRowHeight="13.8" x14ac:dyDescent="0.25"/>
  <cols>
    <col min="1" max="1" width="2.5546875" style="415" customWidth="1"/>
    <col min="2" max="2" width="21.6640625" style="413" customWidth="1"/>
    <col min="3" max="3" width="16" style="413" bestFit="1" customWidth="1"/>
    <col min="4" max="4" width="12.5546875" style="413" customWidth="1"/>
    <col min="5" max="5" width="13.5546875" style="415" customWidth="1"/>
    <col min="6" max="6" width="8.88671875" style="415"/>
    <col min="7" max="8" width="8.88671875" style="415" customWidth="1"/>
    <col min="9" max="9" width="38" style="415" customWidth="1"/>
    <col min="10" max="12" width="8.88671875" style="415"/>
    <col min="13" max="13" width="11" style="415" customWidth="1"/>
    <col min="14" max="14" width="8.88671875" style="415"/>
    <col min="15" max="15" width="10" style="415" customWidth="1"/>
    <col min="16" max="16" width="10.44140625" style="415" customWidth="1"/>
    <col min="17" max="17" width="0.88671875" style="415" customWidth="1"/>
    <col min="18" max="18" width="24.33203125" style="415" customWidth="1"/>
    <col min="19" max="19" width="8.88671875" style="415"/>
    <col min="20" max="20" width="9.6640625" style="415" customWidth="1"/>
    <col min="21" max="21" width="11" style="415" customWidth="1"/>
    <col min="22" max="16384" width="8.88671875" style="415"/>
  </cols>
  <sheetData>
    <row r="1" spans="2:24" ht="14.4" customHeight="1" thickBot="1" x14ac:dyDescent="0.3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" customHeight="1" x14ac:dyDescent="0.25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3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" customHeight="1" x14ac:dyDescent="0.25">
      <c r="B4" s="429" t="s">
        <v>195</v>
      </c>
      <c r="C4" s="430"/>
      <c r="D4" s="431" t="str">
        <f>TEXT(Control!$B$1,"MM/DD/YYYY")&amp;" "&amp;Control!B2</f>
        <v>03/14/2024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6" x14ac:dyDescent="0.25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3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97.938299999999998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6" x14ac:dyDescent="0.3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98.563299999999998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3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99.188299999999998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6" x14ac:dyDescent="0.3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99.813299999999998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6" x14ac:dyDescent="0.3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100.4383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6" x14ac:dyDescent="0.3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100.9383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6" x14ac:dyDescent="0.3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101.3133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5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101.6883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5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101.9383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5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102.3133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x14ac:dyDescent="0.25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102.5633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3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102.8133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3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103.0633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3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103.3133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5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103.5633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5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103.8133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5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104.0633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5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104.3133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3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104.5633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6" x14ac:dyDescent="0.25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104.8133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6" x14ac:dyDescent="0.25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105.0633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6" x14ac:dyDescent="0.3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105.3133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6" x14ac:dyDescent="0.25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105.5633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6" x14ac:dyDescent="0.25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105.8133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6" x14ac:dyDescent="0.25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106.0633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6" x14ac:dyDescent="0.3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106.3133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6" x14ac:dyDescent="0.3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106.5633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" customHeight="1" x14ac:dyDescent="0.3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106.8133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5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107.0633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5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107.3133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3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107.5633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5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107.8133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3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108.0633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5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108.3133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36" t="s">
        <v>243</v>
      </c>
      <c r="S40" s="532"/>
      <c r="T40" s="532"/>
      <c r="U40" s="532"/>
      <c r="V40" s="530"/>
      <c r="W40" s="530"/>
      <c r="X40" s="531"/>
    </row>
    <row r="41" spans="2:25" ht="16.2" customHeight="1" x14ac:dyDescent="0.3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108.5633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7"/>
      <c r="S41" s="538"/>
      <c r="T41" s="539"/>
      <c r="U41" s="539"/>
      <c r="V41" s="539"/>
      <c r="W41" s="540"/>
      <c r="X41" s="541"/>
    </row>
    <row r="42" spans="2:25" ht="16.2" customHeight="1" x14ac:dyDescent="0.25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108.8133</v>
      </c>
      <c r="E42" s="457"/>
      <c r="F42" s="492"/>
      <c r="G42" s="492"/>
      <c r="H42" s="521" t="s">
        <v>245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2" t="s">
        <v>246</v>
      </c>
      <c r="S42" s="543"/>
      <c r="T42" s="543"/>
      <c r="U42" s="543"/>
      <c r="V42" s="543"/>
      <c r="W42" s="543"/>
      <c r="X42" s="544"/>
    </row>
    <row r="43" spans="2:25" ht="15.75" customHeight="1" x14ac:dyDescent="0.25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109.0633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5" t="s">
        <v>106</v>
      </c>
      <c r="S43" s="546"/>
      <c r="T43" s="546"/>
      <c r="U43" s="546"/>
      <c r="V43" s="546"/>
      <c r="W43" s="546"/>
      <c r="X43" s="547"/>
    </row>
    <row r="44" spans="2:25" ht="16.5" customHeight="1" x14ac:dyDescent="0.3">
      <c r="B44" s="548" t="s">
        <v>247</v>
      </c>
      <c r="C44" s="549">
        <v>98</v>
      </c>
      <c r="D44" s="549"/>
      <c r="E44" s="550" t="s">
        <v>248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51" t="s">
        <v>249</v>
      </c>
      <c r="S44" s="552"/>
      <c r="T44" s="552"/>
      <c r="U44" s="552"/>
      <c r="V44" s="552"/>
      <c r="W44" s="552"/>
      <c r="X44" s="553"/>
    </row>
    <row r="45" spans="2:25" ht="16.2" customHeight="1" x14ac:dyDescent="0.3">
      <c r="B45" s="554" t="s">
        <v>250</v>
      </c>
      <c r="C45" s="555" t="s">
        <v>154</v>
      </c>
      <c r="D45" s="555" t="s">
        <v>251</v>
      </c>
      <c r="E45" s="556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7" t="s">
        <v>252</v>
      </c>
      <c r="S45" s="558"/>
      <c r="T45" s="558"/>
      <c r="U45" s="558"/>
      <c r="V45" s="558"/>
      <c r="W45" s="558"/>
      <c r="X45" s="559"/>
    </row>
    <row r="46" spans="2:25" ht="15.6" x14ac:dyDescent="0.25">
      <c r="B46" s="560" t="s">
        <v>253</v>
      </c>
      <c r="C46" s="561">
        <v>-3</v>
      </c>
      <c r="D46" s="562">
        <v>101.5</v>
      </c>
      <c r="E46" s="562">
        <v>101.5</v>
      </c>
      <c r="F46" s="492"/>
      <c r="G46" s="492"/>
      <c r="H46" s="521" t="s">
        <v>254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3" t="s">
        <v>18</v>
      </c>
      <c r="Q46" s="457"/>
      <c r="R46" s="564" t="s">
        <v>85</v>
      </c>
      <c r="S46" s="565"/>
      <c r="T46" s="565"/>
      <c r="U46" s="565"/>
      <c r="V46" s="565"/>
      <c r="W46" s="565"/>
      <c r="X46" s="566"/>
    </row>
    <row r="47" spans="2:25" ht="16.5" customHeight="1" x14ac:dyDescent="0.25">
      <c r="B47" s="560" t="s">
        <v>255</v>
      </c>
      <c r="C47" s="561">
        <v>-1.75</v>
      </c>
      <c r="D47" s="562">
        <v>101.5</v>
      </c>
      <c r="E47" s="562">
        <v>101.5</v>
      </c>
      <c r="F47" s="492"/>
      <c r="G47" s="492"/>
      <c r="H47" s="521" t="s">
        <v>256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3" t="s">
        <v>18</v>
      </c>
      <c r="Q47" s="457"/>
      <c r="R47" s="567" t="s">
        <v>257</v>
      </c>
      <c r="S47" s="568"/>
      <c r="T47" s="568"/>
      <c r="U47" s="568"/>
      <c r="V47" s="568"/>
      <c r="W47" s="568"/>
      <c r="X47" s="569"/>
      <c r="Y47" s="570"/>
    </row>
    <row r="48" spans="2:25" ht="14.4" customHeight="1" x14ac:dyDescent="0.25">
      <c r="B48" s="560">
        <v>12</v>
      </c>
      <c r="C48" s="561">
        <v>-1</v>
      </c>
      <c r="D48" s="562">
        <v>102</v>
      </c>
      <c r="E48" s="562">
        <v>102</v>
      </c>
      <c r="F48" s="492"/>
      <c r="G48" s="492"/>
      <c r="H48" s="521" t="s">
        <v>258</v>
      </c>
      <c r="I48" s="521"/>
      <c r="J48" s="501">
        <v>-0.5</v>
      </c>
      <c r="K48" s="501">
        <v>-0.5</v>
      </c>
      <c r="L48" s="501">
        <v>-0.5</v>
      </c>
      <c r="M48" s="571" t="s">
        <v>18</v>
      </c>
      <c r="N48" s="571" t="s">
        <v>18</v>
      </c>
      <c r="O48" s="534" t="s">
        <v>18</v>
      </c>
      <c r="P48" s="534" t="s">
        <v>18</v>
      </c>
      <c r="Q48" s="457"/>
      <c r="R48" s="572" t="s">
        <v>259</v>
      </c>
      <c r="S48" s="573"/>
      <c r="T48" s="573"/>
      <c r="U48" s="573"/>
      <c r="V48" s="573"/>
      <c r="W48" s="573"/>
      <c r="X48" s="574"/>
      <c r="Y48" s="575"/>
    </row>
    <row r="49" spans="2:25" ht="14.4" customHeight="1" x14ac:dyDescent="0.25">
      <c r="B49" s="560">
        <v>24</v>
      </c>
      <c r="C49" s="561">
        <v>-0.625</v>
      </c>
      <c r="D49" s="562">
        <v>102.75</v>
      </c>
      <c r="E49" s="562">
        <v>102.75</v>
      </c>
      <c r="F49" s="492"/>
      <c r="G49" s="492"/>
      <c r="H49" s="521" t="s">
        <v>260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6" t="s">
        <v>261</v>
      </c>
      <c r="S49" s="577"/>
      <c r="T49" s="577"/>
      <c r="U49" s="577"/>
      <c r="V49" s="577"/>
      <c r="W49" s="577"/>
      <c r="X49" s="578"/>
      <c r="Y49" s="579"/>
    </row>
    <row r="50" spans="2:25" ht="14.4" customHeight="1" x14ac:dyDescent="0.3">
      <c r="B50" s="560">
        <v>36</v>
      </c>
      <c r="C50" s="561">
        <v>0</v>
      </c>
      <c r="D50" s="562">
        <v>103.5</v>
      </c>
      <c r="E50" s="562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6" t="s">
        <v>262</v>
      </c>
      <c r="S50" s="577"/>
      <c r="T50" s="577"/>
      <c r="U50" s="577"/>
      <c r="V50" s="577"/>
      <c r="W50" s="577"/>
      <c r="X50" s="578"/>
      <c r="Y50" s="579"/>
    </row>
    <row r="51" spans="2:25" ht="14.4" customHeight="1" x14ac:dyDescent="0.3">
      <c r="B51" s="560">
        <v>48</v>
      </c>
      <c r="C51" s="561">
        <v>0.375</v>
      </c>
      <c r="D51" s="562">
        <v>103.5</v>
      </c>
      <c r="E51" s="562">
        <v>103</v>
      </c>
      <c r="F51" s="492"/>
      <c r="G51" s="492"/>
      <c r="H51" s="521" t="s">
        <v>263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80" t="s">
        <v>264</v>
      </c>
      <c r="S51" s="581"/>
      <c r="T51" s="581"/>
      <c r="U51" s="581"/>
      <c r="V51" s="581"/>
      <c r="W51" s="581"/>
      <c r="X51" s="582"/>
      <c r="Y51" s="583"/>
    </row>
    <row r="52" spans="2:25" ht="14.4" customHeight="1" thickBot="1" x14ac:dyDescent="0.3">
      <c r="B52" s="560">
        <v>60</v>
      </c>
      <c r="C52" s="561">
        <v>0.75</v>
      </c>
      <c r="D52" s="562">
        <v>104</v>
      </c>
      <c r="E52" s="562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80" t="s">
        <v>265</v>
      </c>
      <c r="S52" s="581"/>
      <c r="T52" s="581"/>
      <c r="U52" s="581"/>
      <c r="V52" s="581"/>
      <c r="W52" s="581"/>
      <c r="X52" s="582"/>
      <c r="Y52" s="583"/>
    </row>
    <row r="53" spans="2:25" ht="15" customHeight="1" thickBot="1" x14ac:dyDescent="0.35">
      <c r="B53" s="584" t="s">
        <v>266</v>
      </c>
      <c r="C53" s="585"/>
      <c r="D53" s="586">
        <v>103.5</v>
      </c>
      <c r="E53" s="587">
        <v>103</v>
      </c>
      <c r="F53" s="588" t="s">
        <v>267</v>
      </c>
      <c r="G53" s="588"/>
      <c r="H53" s="588"/>
      <c r="I53" s="588"/>
      <c r="J53" s="457"/>
      <c r="K53" s="589" t="s">
        <v>175</v>
      </c>
      <c r="L53" s="589"/>
      <c r="M53" s="589"/>
      <c r="N53" s="589"/>
      <c r="O53" s="589"/>
      <c r="P53" s="590" t="s">
        <v>176</v>
      </c>
      <c r="Q53" s="591"/>
      <c r="R53" s="592" t="s">
        <v>268</v>
      </c>
      <c r="S53" s="593"/>
      <c r="T53" s="593"/>
      <c r="U53" s="593"/>
      <c r="V53" s="593"/>
      <c r="W53" s="593"/>
      <c r="X53" s="594"/>
    </row>
    <row r="54" spans="2:25" ht="15.6" x14ac:dyDescent="0.3">
      <c r="B54" s="560" t="s">
        <v>269</v>
      </c>
      <c r="C54" s="595" t="s">
        <v>270</v>
      </c>
      <c r="D54" s="595" t="s">
        <v>271</v>
      </c>
      <c r="E54" s="596"/>
      <c r="F54" s="597" t="s">
        <v>272</v>
      </c>
      <c r="G54" s="597"/>
      <c r="H54" s="597"/>
      <c r="I54" s="597"/>
      <c r="J54" s="457"/>
      <c r="K54" s="285" t="s">
        <v>179</v>
      </c>
      <c r="L54" s="598" t="s">
        <v>273</v>
      </c>
      <c r="M54" s="598"/>
      <c r="N54" s="599" t="s">
        <v>181</v>
      </c>
      <c r="O54" s="599"/>
      <c r="P54" s="373">
        <f>'Flex SP DSCR_MU Pricer'!$B$3</f>
        <v>5.32</v>
      </c>
      <c r="Q54" s="600"/>
      <c r="R54" s="601"/>
      <c r="S54" s="601"/>
      <c r="T54" s="601"/>
      <c r="U54" s="601"/>
      <c r="V54" s="601"/>
      <c r="W54" s="601"/>
      <c r="X54" s="602"/>
    </row>
    <row r="55" spans="2:25" ht="16.2" thickBot="1" x14ac:dyDescent="0.35">
      <c r="B55" s="603">
        <v>-0.5</v>
      </c>
      <c r="C55" s="604">
        <v>-0.375</v>
      </c>
      <c r="D55" s="604">
        <v>-0.25</v>
      </c>
      <c r="E55" s="605"/>
      <c r="F55" s="606" t="s">
        <v>274</v>
      </c>
      <c r="G55" s="606"/>
      <c r="H55" s="606"/>
      <c r="I55" s="606"/>
      <c r="J55" s="591"/>
      <c r="K55" s="607" t="s">
        <v>184</v>
      </c>
      <c r="L55" s="404"/>
      <c r="M55" s="404"/>
      <c r="N55" s="404"/>
      <c r="O55" s="404"/>
      <c r="P55" s="608"/>
      <c r="Q55" s="609"/>
      <c r="R55" s="610"/>
      <c r="S55" s="610"/>
      <c r="T55" s="610"/>
      <c r="U55" s="610"/>
      <c r="V55" s="610"/>
      <c r="W55" s="610"/>
      <c r="X55" s="611"/>
    </row>
    <row r="56" spans="2:25" x14ac:dyDescent="0.25">
      <c r="N56" s="612"/>
      <c r="O56" s="612"/>
      <c r="P56" s="612"/>
    </row>
    <row r="57" spans="2:25" x14ac:dyDescent="0.25">
      <c r="N57" s="612"/>
      <c r="O57" s="612"/>
      <c r="P57" s="612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478E3-30EE-4A97-B795-41645568C50A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4.4" x14ac:dyDescent="0.3"/>
  <cols>
    <col min="1" max="1" width="10" bestFit="1" customWidth="1"/>
    <col min="2" max="2" width="19.44140625" bestFit="1" customWidth="1"/>
    <col min="3" max="3" width="13.6640625" bestFit="1" customWidth="1"/>
    <col min="4" max="4" width="2.109375" customWidth="1"/>
    <col min="5" max="5" width="9.44140625" bestFit="1" customWidth="1"/>
    <col min="6" max="6" width="13.6640625" bestFit="1" customWidth="1"/>
    <col min="7" max="7" width="2.109375" customWidth="1"/>
    <col min="8" max="8" width="9.44140625" bestFit="1" customWidth="1"/>
    <col min="9" max="9" width="13.6640625" bestFit="1" customWidth="1"/>
    <col min="10" max="10" width="10.44140625" bestFit="1" customWidth="1"/>
    <col min="11" max="11" width="2.109375" customWidth="1"/>
    <col min="12" max="12" width="9.44140625" bestFit="1" customWidth="1"/>
    <col min="13" max="13" width="13.6640625" bestFit="1" customWidth="1"/>
  </cols>
  <sheetData>
    <row r="1" spans="1:19" x14ac:dyDescent="0.3">
      <c r="A1" s="202"/>
      <c r="B1" t="s">
        <v>87</v>
      </c>
      <c r="M1" s="203"/>
    </row>
    <row r="3" spans="1:19" ht="15" thickBot="1" x14ac:dyDescent="0.35">
      <c r="A3" t="s">
        <v>176</v>
      </c>
      <c r="B3">
        <f>Control!$B$3</f>
        <v>5.32</v>
      </c>
    </row>
    <row r="4" spans="1:19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.600000000000001" thickBot="1" x14ac:dyDescent="0.35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6" x14ac:dyDescent="0.3">
      <c r="A6" s="409">
        <v>6.5</v>
      </c>
      <c r="B6" s="218" t="s">
        <v>275</v>
      </c>
      <c r="C6" s="220">
        <v>98.063299999999998</v>
      </c>
      <c r="E6" s="221">
        <v>-0.125</v>
      </c>
      <c r="F6" s="613">
        <v>-0.125</v>
      </c>
      <c r="H6" s="222" t="str">
        <f>IFERROR(E6+B6,"NA")</f>
        <v>NA</v>
      </c>
      <c r="I6" s="223">
        <f t="shared" ref="I6:I42" si="0">F6+C6</f>
        <v>97.938299999999998</v>
      </c>
      <c r="J6" s="224" t="e">
        <f>I6-H6</f>
        <v>#VALUE!</v>
      </c>
      <c r="L6" s="225"/>
      <c r="M6" s="411"/>
    </row>
    <row r="7" spans="1:19" ht="15.6" x14ac:dyDescent="0.3">
      <c r="A7" s="409">
        <v>6.625</v>
      </c>
      <c r="B7" s="218" t="s">
        <v>275</v>
      </c>
      <c r="C7" s="220">
        <v>98.688299999999998</v>
      </c>
      <c r="E7" s="221">
        <v>-0.125</v>
      </c>
      <c r="F7" s="613">
        <v>-0.125</v>
      </c>
      <c r="H7" s="222" t="str">
        <f t="shared" ref="H7:H42" si="1">IFERROR(E7+B7,"NA")</f>
        <v>NA</v>
      </c>
      <c r="I7" s="223">
        <f t="shared" si="0"/>
        <v>98.563299999999998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6" x14ac:dyDescent="0.3">
      <c r="A8" s="409">
        <v>6.75</v>
      </c>
      <c r="B8" s="218" t="s">
        <v>275</v>
      </c>
      <c r="C8" s="220">
        <v>99.313299999999998</v>
      </c>
      <c r="E8" s="221">
        <v>-0.125</v>
      </c>
      <c r="F8" s="613">
        <v>-0.125</v>
      </c>
      <c r="H8" s="222" t="str">
        <f t="shared" si="1"/>
        <v>NA</v>
      </c>
      <c r="I8" s="223">
        <f t="shared" si="0"/>
        <v>99.188299999999998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6" x14ac:dyDescent="0.3">
      <c r="A9" s="409">
        <v>6.875</v>
      </c>
      <c r="B9" s="218" t="s">
        <v>275</v>
      </c>
      <c r="C9" s="220">
        <v>99.938299999999998</v>
      </c>
      <c r="E9" s="221">
        <v>-0.125</v>
      </c>
      <c r="F9" s="613">
        <v>-0.125</v>
      </c>
      <c r="H9" s="222" t="str">
        <f t="shared" si="1"/>
        <v>NA</v>
      </c>
      <c r="I9" s="223">
        <f t="shared" si="0"/>
        <v>99.813299999999998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6" x14ac:dyDescent="0.3">
      <c r="A10" s="409">
        <v>7</v>
      </c>
      <c r="B10" s="218" t="s">
        <v>275</v>
      </c>
      <c r="C10" s="220">
        <v>100.5633</v>
      </c>
      <c r="E10" s="221">
        <v>-0.125</v>
      </c>
      <c r="F10" s="613">
        <v>-0.125</v>
      </c>
      <c r="H10" s="222" t="str">
        <f t="shared" si="1"/>
        <v>NA</v>
      </c>
      <c r="I10" s="223">
        <f t="shared" si="0"/>
        <v>100.4383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6" x14ac:dyDescent="0.3">
      <c r="A11" s="409">
        <v>7.125</v>
      </c>
      <c r="B11" s="218" t="s">
        <v>275</v>
      </c>
      <c r="C11" s="220">
        <v>101.0633</v>
      </c>
      <c r="E11" s="221">
        <v>-0.125</v>
      </c>
      <c r="F11" s="613">
        <v>-0.125</v>
      </c>
      <c r="H11" s="222" t="str">
        <f t="shared" si="1"/>
        <v>NA</v>
      </c>
      <c r="I11" s="223">
        <f t="shared" si="0"/>
        <v>100.9383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6" x14ac:dyDescent="0.3">
      <c r="A12" s="409">
        <v>7.25</v>
      </c>
      <c r="B12" s="218" t="s">
        <v>275</v>
      </c>
      <c r="C12" s="220">
        <v>101.4383</v>
      </c>
      <c r="E12" s="221">
        <v>-0.125</v>
      </c>
      <c r="F12" s="613">
        <v>-0.125</v>
      </c>
      <c r="H12" s="222" t="str">
        <f t="shared" si="1"/>
        <v>NA</v>
      </c>
      <c r="I12" s="223">
        <f t="shared" si="0"/>
        <v>101.3133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6" x14ac:dyDescent="0.3">
      <c r="A13" s="409">
        <v>7.375</v>
      </c>
      <c r="B13" s="218" t="s">
        <v>275</v>
      </c>
      <c r="C13" s="220">
        <v>101.8133</v>
      </c>
      <c r="E13" s="221">
        <v>-0.125</v>
      </c>
      <c r="F13" s="613">
        <v>-0.125</v>
      </c>
      <c r="H13" s="222" t="str">
        <f t="shared" si="1"/>
        <v>NA</v>
      </c>
      <c r="I13" s="223">
        <f t="shared" si="0"/>
        <v>101.6883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6" x14ac:dyDescent="0.3">
      <c r="A14" s="409">
        <v>7.5</v>
      </c>
      <c r="B14" s="218" t="s">
        <v>275</v>
      </c>
      <c r="C14" s="220">
        <v>102.0633</v>
      </c>
      <c r="E14" s="221">
        <v>-0.125</v>
      </c>
      <c r="F14" s="613">
        <v>-0.125</v>
      </c>
      <c r="H14" s="222" t="str">
        <f t="shared" si="1"/>
        <v>NA</v>
      </c>
      <c r="I14" s="223">
        <f t="shared" si="0"/>
        <v>101.9383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6" x14ac:dyDescent="0.3">
      <c r="A15" s="409">
        <v>7.625</v>
      </c>
      <c r="B15" s="218" t="s">
        <v>275</v>
      </c>
      <c r="C15" s="220">
        <v>102.4383</v>
      </c>
      <c r="E15" s="221">
        <v>-0.125</v>
      </c>
      <c r="F15" s="613">
        <v>-0.125</v>
      </c>
      <c r="H15" s="222" t="str">
        <f t="shared" si="1"/>
        <v>NA</v>
      </c>
      <c r="I15" s="223">
        <f t="shared" si="0"/>
        <v>102.3133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6" x14ac:dyDescent="0.3">
      <c r="A16" s="409">
        <v>7.75</v>
      </c>
      <c r="B16" s="218" t="s">
        <v>275</v>
      </c>
      <c r="C16" s="220">
        <v>102.6883</v>
      </c>
      <c r="E16" s="221">
        <v>-0.125</v>
      </c>
      <c r="F16" s="613">
        <v>-0.125</v>
      </c>
      <c r="H16" s="222" t="str">
        <f t="shared" si="1"/>
        <v>NA</v>
      </c>
      <c r="I16" s="223">
        <f t="shared" si="0"/>
        <v>102.5633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6" x14ac:dyDescent="0.3">
      <c r="A17" s="409">
        <v>7.875</v>
      </c>
      <c r="B17" s="218" t="s">
        <v>275</v>
      </c>
      <c r="C17" s="220">
        <v>102.9383</v>
      </c>
      <c r="E17" s="221">
        <v>-0.125</v>
      </c>
      <c r="F17" s="613">
        <v>-0.125</v>
      </c>
      <c r="H17" s="222" t="str">
        <f t="shared" si="1"/>
        <v>NA</v>
      </c>
      <c r="I17" s="223">
        <f t="shared" si="0"/>
        <v>102.8133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6" x14ac:dyDescent="0.3">
      <c r="A18" s="409">
        <v>8</v>
      </c>
      <c r="B18" s="218" t="s">
        <v>275</v>
      </c>
      <c r="C18" s="220">
        <v>103.1883</v>
      </c>
      <c r="E18" s="221">
        <v>-0.125</v>
      </c>
      <c r="F18" s="613">
        <v>-0.125</v>
      </c>
      <c r="H18" s="222" t="str">
        <f t="shared" si="1"/>
        <v>NA</v>
      </c>
      <c r="I18" s="223">
        <f t="shared" si="0"/>
        <v>103.0633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6" x14ac:dyDescent="0.3">
      <c r="A19" s="409">
        <v>8.125</v>
      </c>
      <c r="B19" s="218" t="s">
        <v>275</v>
      </c>
      <c r="C19" s="220">
        <v>103.4383</v>
      </c>
      <c r="E19" s="221">
        <v>-0.125</v>
      </c>
      <c r="F19" s="613">
        <v>-0.125</v>
      </c>
      <c r="H19" s="222" t="str">
        <f t="shared" si="1"/>
        <v>NA</v>
      </c>
      <c r="I19" s="223">
        <f t="shared" si="0"/>
        <v>103.3133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6" x14ac:dyDescent="0.3">
      <c r="A20" s="409">
        <v>8.25</v>
      </c>
      <c r="B20" s="218" t="s">
        <v>275</v>
      </c>
      <c r="C20" s="220">
        <v>103.6883</v>
      </c>
      <c r="E20" s="221">
        <v>-0.125</v>
      </c>
      <c r="F20" s="613">
        <v>-0.125</v>
      </c>
      <c r="H20" s="222" t="str">
        <f t="shared" si="1"/>
        <v>NA</v>
      </c>
      <c r="I20" s="223">
        <f t="shared" si="0"/>
        <v>103.5633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6" x14ac:dyDescent="0.3">
      <c r="A21" s="409">
        <v>8.375</v>
      </c>
      <c r="B21" s="218" t="s">
        <v>275</v>
      </c>
      <c r="C21" s="220">
        <v>103.9383</v>
      </c>
      <c r="E21" s="221">
        <v>-0.125</v>
      </c>
      <c r="F21" s="613">
        <v>-0.125</v>
      </c>
      <c r="H21" s="222" t="str">
        <f t="shared" si="1"/>
        <v>NA</v>
      </c>
      <c r="I21" s="223">
        <f t="shared" si="0"/>
        <v>103.8133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6" x14ac:dyDescent="0.3">
      <c r="A22" s="409">
        <v>8.5</v>
      </c>
      <c r="B22" s="218" t="s">
        <v>275</v>
      </c>
      <c r="C22" s="220">
        <v>104.1883</v>
      </c>
      <c r="E22" s="221">
        <v>-0.125</v>
      </c>
      <c r="F22" s="613">
        <v>-0.125</v>
      </c>
      <c r="H22" s="222" t="str">
        <f t="shared" si="1"/>
        <v>NA</v>
      </c>
      <c r="I22" s="223">
        <f t="shared" si="0"/>
        <v>104.0633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6" x14ac:dyDescent="0.3">
      <c r="A23" s="409">
        <v>8.625</v>
      </c>
      <c r="B23" s="218" t="s">
        <v>275</v>
      </c>
      <c r="C23" s="220">
        <v>104.4383</v>
      </c>
      <c r="E23" s="221">
        <v>-0.125</v>
      </c>
      <c r="F23" s="613">
        <v>-0.125</v>
      </c>
      <c r="H23" s="222" t="str">
        <f t="shared" si="1"/>
        <v>NA</v>
      </c>
      <c r="I23" s="223">
        <f t="shared" si="0"/>
        <v>104.3133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6" x14ac:dyDescent="0.3">
      <c r="A24" s="409">
        <v>8.75</v>
      </c>
      <c r="B24" s="218" t="s">
        <v>275</v>
      </c>
      <c r="C24" s="220">
        <v>104.6883</v>
      </c>
      <c r="E24" s="221">
        <v>-0.125</v>
      </c>
      <c r="F24" s="613">
        <v>-0.125</v>
      </c>
      <c r="H24" s="222" t="str">
        <f t="shared" si="1"/>
        <v>NA</v>
      </c>
      <c r="I24" s="223">
        <f t="shared" si="0"/>
        <v>104.5633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6" x14ac:dyDescent="0.3">
      <c r="A25" s="409">
        <v>8.875</v>
      </c>
      <c r="B25" s="218" t="s">
        <v>275</v>
      </c>
      <c r="C25" s="220">
        <v>104.9383</v>
      </c>
      <c r="E25" s="221">
        <v>-0.125</v>
      </c>
      <c r="F25" s="613">
        <v>-0.125</v>
      </c>
      <c r="H25" s="222" t="str">
        <f t="shared" si="1"/>
        <v>NA</v>
      </c>
      <c r="I25" s="223">
        <f t="shared" si="0"/>
        <v>104.8133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6" x14ac:dyDescent="0.3">
      <c r="A26" s="409">
        <v>9</v>
      </c>
      <c r="B26" s="218" t="s">
        <v>275</v>
      </c>
      <c r="C26" s="220">
        <v>105.1883</v>
      </c>
      <c r="E26" s="221">
        <v>-0.125</v>
      </c>
      <c r="F26" s="613">
        <v>-0.125</v>
      </c>
      <c r="H26" s="222" t="str">
        <f t="shared" si="1"/>
        <v>NA</v>
      </c>
      <c r="I26" s="223">
        <f t="shared" si="0"/>
        <v>105.0633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6" x14ac:dyDescent="0.3">
      <c r="A27" s="409">
        <v>9.125</v>
      </c>
      <c r="B27" s="218" t="s">
        <v>275</v>
      </c>
      <c r="C27" s="220">
        <v>105.4383</v>
      </c>
      <c r="E27" s="221">
        <v>-0.125</v>
      </c>
      <c r="F27" s="613">
        <v>-0.125</v>
      </c>
      <c r="H27" s="222" t="str">
        <f t="shared" si="1"/>
        <v>NA</v>
      </c>
      <c r="I27" s="223">
        <f t="shared" si="0"/>
        <v>105.3133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6" x14ac:dyDescent="0.3">
      <c r="A28" s="409">
        <v>9.25</v>
      </c>
      <c r="B28" s="218" t="s">
        <v>275</v>
      </c>
      <c r="C28" s="220">
        <v>105.6883</v>
      </c>
      <c r="E28" s="221">
        <v>-0.125</v>
      </c>
      <c r="F28" s="613">
        <v>-0.125</v>
      </c>
      <c r="H28" s="222" t="str">
        <f t="shared" si="1"/>
        <v>NA</v>
      </c>
      <c r="I28" s="223">
        <f t="shared" si="0"/>
        <v>105.5633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6" x14ac:dyDescent="0.3">
      <c r="A29" s="409">
        <v>9.375</v>
      </c>
      <c r="B29" s="218" t="s">
        <v>275</v>
      </c>
      <c r="C29" s="220">
        <v>105.9383</v>
      </c>
      <c r="E29" s="221">
        <v>-0.125</v>
      </c>
      <c r="F29" s="613">
        <v>-0.125</v>
      </c>
      <c r="H29" s="222" t="str">
        <f t="shared" si="1"/>
        <v>NA</v>
      </c>
      <c r="I29" s="223">
        <f t="shared" si="0"/>
        <v>105.8133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6" x14ac:dyDescent="0.3">
      <c r="A30" s="409">
        <v>9.5</v>
      </c>
      <c r="B30" s="218" t="s">
        <v>275</v>
      </c>
      <c r="C30" s="220">
        <v>106.1883</v>
      </c>
      <c r="E30" s="221">
        <v>-0.125</v>
      </c>
      <c r="F30" s="613">
        <v>-0.125</v>
      </c>
      <c r="H30" s="222" t="str">
        <f t="shared" si="1"/>
        <v>NA</v>
      </c>
      <c r="I30" s="223">
        <f t="shared" si="0"/>
        <v>106.0633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6" x14ac:dyDescent="0.3">
      <c r="A31" s="409">
        <v>9.625</v>
      </c>
      <c r="B31" s="218" t="s">
        <v>275</v>
      </c>
      <c r="C31" s="220">
        <v>106.4383</v>
      </c>
      <c r="E31" s="221">
        <v>-0.125</v>
      </c>
      <c r="F31" s="613">
        <v>-0.125</v>
      </c>
      <c r="H31" s="222" t="str">
        <f t="shared" si="1"/>
        <v>NA</v>
      </c>
      <c r="I31" s="223">
        <f t="shared" si="0"/>
        <v>106.3133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6" x14ac:dyDescent="0.3">
      <c r="A32" s="409">
        <v>9.75</v>
      </c>
      <c r="B32" s="218" t="s">
        <v>275</v>
      </c>
      <c r="C32" s="220">
        <v>106.6883</v>
      </c>
      <c r="E32" s="221">
        <v>-0.125</v>
      </c>
      <c r="F32" s="613">
        <v>-0.125</v>
      </c>
      <c r="H32" s="222" t="str">
        <f t="shared" si="1"/>
        <v>NA</v>
      </c>
      <c r="I32" s="223">
        <f t="shared" si="0"/>
        <v>106.5633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6" x14ac:dyDescent="0.3">
      <c r="A33" s="409">
        <v>9.875</v>
      </c>
      <c r="B33" s="218" t="s">
        <v>275</v>
      </c>
      <c r="C33" s="220">
        <v>106.9383</v>
      </c>
      <c r="E33" s="221">
        <v>-0.125</v>
      </c>
      <c r="F33" s="613">
        <v>-0.125</v>
      </c>
      <c r="H33" s="222" t="str">
        <f t="shared" si="1"/>
        <v>NA</v>
      </c>
      <c r="I33" s="223">
        <f t="shared" si="0"/>
        <v>106.8133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6" x14ac:dyDescent="0.3">
      <c r="A34" s="409">
        <v>10</v>
      </c>
      <c r="B34" s="218" t="s">
        <v>275</v>
      </c>
      <c r="C34" s="220">
        <v>107.1883</v>
      </c>
      <c r="E34" s="221">
        <v>-0.125</v>
      </c>
      <c r="F34" s="613">
        <v>-0.125</v>
      </c>
      <c r="H34" s="222" t="str">
        <f t="shared" si="1"/>
        <v>NA</v>
      </c>
      <c r="I34" s="223">
        <f t="shared" si="0"/>
        <v>107.0633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6" x14ac:dyDescent="0.3">
      <c r="A35" s="409">
        <v>10.125</v>
      </c>
      <c r="B35" s="218" t="s">
        <v>275</v>
      </c>
      <c r="C35" s="220">
        <v>107.4383</v>
      </c>
      <c r="E35" s="221">
        <v>-0.125</v>
      </c>
      <c r="F35" s="613">
        <v>-0.125</v>
      </c>
      <c r="H35" s="222" t="str">
        <f t="shared" si="1"/>
        <v>NA</v>
      </c>
      <c r="I35" s="223">
        <f t="shared" si="0"/>
        <v>107.3133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6" x14ac:dyDescent="0.3">
      <c r="A36" s="409">
        <v>10.25</v>
      </c>
      <c r="B36" s="218" t="s">
        <v>275</v>
      </c>
      <c r="C36" s="220">
        <v>107.6883</v>
      </c>
      <c r="E36" s="221">
        <v>-0.125</v>
      </c>
      <c r="F36" s="613">
        <v>-0.125</v>
      </c>
      <c r="H36" s="222" t="str">
        <f t="shared" si="1"/>
        <v>NA</v>
      </c>
      <c r="I36" s="223">
        <f t="shared" si="0"/>
        <v>107.5633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6" x14ac:dyDescent="0.3">
      <c r="A37" s="409">
        <v>10.375</v>
      </c>
      <c r="B37" s="218" t="s">
        <v>275</v>
      </c>
      <c r="C37" s="220">
        <v>107.9383</v>
      </c>
      <c r="E37" s="221">
        <v>-0.125</v>
      </c>
      <c r="F37" s="613">
        <v>-0.125</v>
      </c>
      <c r="H37" s="222" t="str">
        <f t="shared" si="1"/>
        <v>NA</v>
      </c>
      <c r="I37" s="223">
        <f t="shared" si="0"/>
        <v>107.8133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6" x14ac:dyDescent="0.3">
      <c r="A38" s="409">
        <v>10.5</v>
      </c>
      <c r="B38" s="218" t="s">
        <v>275</v>
      </c>
      <c r="C38" s="220">
        <v>108.1883</v>
      </c>
      <c r="E38" s="221">
        <v>-0.125</v>
      </c>
      <c r="F38" s="613">
        <v>-0.125</v>
      </c>
      <c r="H38" s="222" t="str">
        <f t="shared" si="1"/>
        <v>NA</v>
      </c>
      <c r="I38" s="223">
        <f t="shared" si="0"/>
        <v>108.0633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6" x14ac:dyDescent="0.3">
      <c r="A39" s="409">
        <v>10.625</v>
      </c>
      <c r="B39" s="218" t="s">
        <v>275</v>
      </c>
      <c r="C39" s="220">
        <v>108.4383</v>
      </c>
      <c r="E39" s="221">
        <v>-0.125</v>
      </c>
      <c r="F39" s="613">
        <v>-0.125</v>
      </c>
      <c r="H39" s="222" t="str">
        <f t="shared" si="1"/>
        <v>NA</v>
      </c>
      <c r="I39" s="223">
        <f t="shared" si="0"/>
        <v>108.3133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6" x14ac:dyDescent="0.3">
      <c r="A40" s="409">
        <v>10.75</v>
      </c>
      <c r="B40" s="218" t="s">
        <v>275</v>
      </c>
      <c r="C40" s="220">
        <v>108.6883</v>
      </c>
      <c r="E40" s="221">
        <v>-0.125</v>
      </c>
      <c r="F40" s="613">
        <v>-0.125</v>
      </c>
      <c r="H40" s="222" t="str">
        <f t="shared" si="1"/>
        <v>NA</v>
      </c>
      <c r="I40" s="223">
        <f t="shared" si="0"/>
        <v>108.5633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6" x14ac:dyDescent="0.3">
      <c r="A41" s="409">
        <v>10.875</v>
      </c>
      <c r="B41" s="218" t="s">
        <v>275</v>
      </c>
      <c r="C41" s="220">
        <v>108.9383</v>
      </c>
      <c r="E41" s="221">
        <v>-0.125</v>
      </c>
      <c r="F41" s="613">
        <v>-0.125</v>
      </c>
      <c r="H41" s="222" t="str">
        <f t="shared" si="1"/>
        <v>NA</v>
      </c>
      <c r="I41" s="223">
        <f t="shared" si="0"/>
        <v>108.8133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6" x14ac:dyDescent="0.3">
      <c r="A42" s="409">
        <v>11</v>
      </c>
      <c r="B42" s="218" t="s">
        <v>275</v>
      </c>
      <c r="C42" s="220">
        <v>109.1883</v>
      </c>
      <c r="E42" s="221">
        <v>-0.125</v>
      </c>
      <c r="F42" s="613">
        <v>-0.125</v>
      </c>
      <c r="H42" s="222" t="str">
        <f t="shared" si="1"/>
        <v>NA</v>
      </c>
      <c r="I42" s="223">
        <f t="shared" si="0"/>
        <v>109.0633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6" x14ac:dyDescent="0.3">
      <c r="A43" s="614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6" x14ac:dyDescent="0.3">
      <c r="A44" s="614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DAA2B-11B3-4F0C-91B2-2D9532F8B71F}">
  <sheetPr published="0" codeName="Sheet7">
    <tabColor rgb="FF00B050"/>
    <pageSetUpPr fitToPage="1"/>
  </sheetPr>
  <dimension ref="B1:R53"/>
  <sheetViews>
    <sheetView workbookViewId="0">
      <selection activeCell="AB8" sqref="AB8"/>
    </sheetView>
  </sheetViews>
  <sheetFormatPr defaultColWidth="8.88671875" defaultRowHeight="18" x14ac:dyDescent="0.35"/>
  <cols>
    <col min="1" max="1" width="3.109375" style="615" customWidth="1"/>
    <col min="2" max="2" width="17.109375" style="615" customWidth="1"/>
    <col min="3" max="3" width="16.33203125" style="615" customWidth="1"/>
    <col min="4" max="4" width="1.5546875" style="615" customWidth="1"/>
    <col min="5" max="5" width="23.44140625" style="615" customWidth="1"/>
    <col min="6" max="6" width="22.6640625" style="615" customWidth="1"/>
    <col min="7" max="9" width="9" style="615" bestFit="1" customWidth="1"/>
    <col min="10" max="12" width="9.6640625" style="615" bestFit="1" customWidth="1"/>
    <col min="13" max="13" width="1.5546875" style="615" customWidth="1"/>
    <col min="14" max="18" width="10.6640625" style="615" customWidth="1"/>
    <col min="19" max="16384" width="8.88671875" style="615"/>
  </cols>
  <sheetData>
    <row r="1" spans="2:18" ht="18.600000000000001" thickBot="1" x14ac:dyDescent="0.4"/>
    <row r="2" spans="2:18" ht="15" customHeight="1" x14ac:dyDescent="0.35">
      <c r="B2" s="240" t="s">
        <v>0</v>
      </c>
      <c r="C2" s="241"/>
      <c r="D2" s="616"/>
      <c r="E2" s="6" t="s">
        <v>276</v>
      </c>
      <c r="F2" s="6"/>
      <c r="G2" s="6"/>
      <c r="H2" s="6"/>
      <c r="I2" s="6"/>
      <c r="J2" s="6"/>
      <c r="K2" s="6"/>
      <c r="L2" s="6"/>
      <c r="M2" s="617"/>
      <c r="N2" s="618" t="s">
        <v>277</v>
      </c>
      <c r="O2" s="618"/>
      <c r="P2" s="618"/>
      <c r="Q2" s="618"/>
      <c r="R2" s="619"/>
    </row>
    <row r="3" spans="2:18" ht="15" customHeight="1" x14ac:dyDescent="0.35">
      <c r="B3" s="247"/>
      <c r="C3" s="248"/>
      <c r="E3" s="17"/>
      <c r="F3" s="17"/>
      <c r="G3" s="17"/>
      <c r="H3" s="17"/>
      <c r="I3" s="17"/>
      <c r="J3" s="17"/>
      <c r="K3" s="17"/>
      <c r="L3" s="17"/>
      <c r="M3" s="620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5">
      <c r="B4" s="254" t="s">
        <v>3</v>
      </c>
      <c r="C4" s="621" t="str">
        <f>TEXT(Control!$B$1,"MM/DD/YYYY")&amp;" "&amp;Control!B2</f>
        <v>03/14/2024 A</v>
      </c>
      <c r="D4" s="620"/>
      <c r="E4" s="622"/>
      <c r="F4" s="622"/>
      <c r="G4" s="622"/>
      <c r="H4" s="622"/>
      <c r="I4" s="622"/>
      <c r="J4" s="622"/>
      <c r="K4" s="622"/>
      <c r="L4" s="622"/>
      <c r="M4" s="620"/>
      <c r="N4" s="623" t="s">
        <v>279</v>
      </c>
      <c r="O4" s="623"/>
      <c r="P4" s="623"/>
      <c r="Q4" s="623" t="s">
        <v>280</v>
      </c>
      <c r="R4" s="624"/>
    </row>
    <row r="5" spans="2:18" x14ac:dyDescent="0.35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5">
        <v>2.5000000000000001E-3</v>
      </c>
      <c r="O5" s="625"/>
      <c r="P5" s="625"/>
      <c r="Q5" s="625">
        <v>5.0000000000000001E-3</v>
      </c>
      <c r="R5" s="626"/>
    </row>
    <row r="6" spans="2:18" ht="15.75" customHeight="1" x14ac:dyDescent="0.35">
      <c r="B6" s="627" t="s">
        <v>97</v>
      </c>
      <c r="C6" s="628" t="s">
        <v>281</v>
      </c>
      <c r="E6" s="628" t="s">
        <v>100</v>
      </c>
      <c r="F6" s="628" t="s">
        <v>282</v>
      </c>
      <c r="G6" s="629" t="s">
        <v>115</v>
      </c>
      <c r="H6" s="629">
        <v>0.65</v>
      </c>
      <c r="I6" s="629">
        <v>0.70000000000000018</v>
      </c>
      <c r="J6" s="629">
        <v>0.75000000000000022</v>
      </c>
      <c r="K6" s="629">
        <v>0.80000000000000027</v>
      </c>
      <c r="L6" s="629">
        <v>0.85</v>
      </c>
      <c r="N6" s="625">
        <v>5.0000000000000001E-3</v>
      </c>
      <c r="O6" s="625"/>
      <c r="P6" s="625"/>
      <c r="Q6" s="625">
        <v>0.01</v>
      </c>
      <c r="R6" s="626"/>
    </row>
    <row r="7" spans="2:18" ht="15" customHeight="1" x14ac:dyDescent="0.35">
      <c r="B7" s="630">
        <f>'Flex SP 2nd Liens Pricer'!A6</f>
        <v>8.75</v>
      </c>
      <c r="C7" s="273">
        <f>'Flex SP 2nd Liens Pricer'!H6</f>
        <v>96.75</v>
      </c>
      <c r="D7" s="631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2" t="s">
        <v>283</v>
      </c>
      <c r="O7" s="632"/>
      <c r="P7" s="632"/>
      <c r="Q7" s="632"/>
      <c r="R7" s="633"/>
    </row>
    <row r="8" spans="2:18" ht="15" customHeight="1" x14ac:dyDescent="0.35">
      <c r="B8" s="630">
        <f>'Flex SP 2nd Liens Pricer'!A7</f>
        <v>8.875</v>
      </c>
      <c r="C8" s="273">
        <f>'Flex SP 2nd Liens Pricer'!H7</f>
        <v>97.125</v>
      </c>
      <c r="D8" s="631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4" t="s">
        <v>25</v>
      </c>
      <c r="O8" s="634"/>
      <c r="P8" s="634"/>
      <c r="Q8" s="634"/>
      <c r="R8" s="635"/>
    </row>
    <row r="9" spans="2:18" ht="15" customHeight="1" x14ac:dyDescent="0.35">
      <c r="B9" s="630">
        <f>'Flex SP 2nd Liens Pricer'!A8</f>
        <v>9</v>
      </c>
      <c r="C9" s="273">
        <f>'Flex SP 2nd Liens Pricer'!H8</f>
        <v>97.5</v>
      </c>
      <c r="D9" s="631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6"/>
      <c r="N9" s="637" t="s">
        <v>27</v>
      </c>
      <c r="O9" s="637"/>
      <c r="P9" s="637"/>
      <c r="Q9" s="638">
        <v>0.125</v>
      </c>
      <c r="R9" s="639"/>
    </row>
    <row r="10" spans="2:18" ht="15" customHeight="1" x14ac:dyDescent="0.35">
      <c r="B10" s="630">
        <f>'Flex SP 2nd Liens Pricer'!A9</f>
        <v>9.125</v>
      </c>
      <c r="C10" s="273">
        <f>'Flex SP 2nd Liens Pricer'!H9</f>
        <v>97.875</v>
      </c>
      <c r="D10" s="631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6"/>
      <c r="N10" s="637" t="s">
        <v>29</v>
      </c>
      <c r="O10" s="637"/>
      <c r="P10" s="637"/>
      <c r="Q10" s="637">
        <v>0</v>
      </c>
      <c r="R10" s="640"/>
    </row>
    <row r="11" spans="2:18" ht="15" customHeight="1" x14ac:dyDescent="0.35">
      <c r="B11" s="630">
        <f>'Flex SP 2nd Liens Pricer'!A10</f>
        <v>9.25</v>
      </c>
      <c r="C11" s="273">
        <f>'Flex SP 2nd Liens Pricer'!H10</f>
        <v>98.25</v>
      </c>
      <c r="D11" s="631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6"/>
      <c r="N11" s="637" t="s">
        <v>31</v>
      </c>
      <c r="O11" s="637"/>
      <c r="P11" s="637"/>
      <c r="Q11" s="637" t="s">
        <v>275</v>
      </c>
      <c r="R11" s="640"/>
    </row>
    <row r="12" spans="2:18" ht="15" customHeight="1" x14ac:dyDescent="0.35">
      <c r="B12" s="630">
        <f>'Flex SP 2nd Liens Pricer'!A11</f>
        <v>9.375</v>
      </c>
      <c r="C12" s="273">
        <f>'Flex SP 2nd Liens Pricer'!H11</f>
        <v>98.5</v>
      </c>
      <c r="D12" s="631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5">
      <c r="B13" s="630">
        <f>'Flex SP 2nd Liens Pricer'!A12</f>
        <v>9.5</v>
      </c>
      <c r="C13" s="273">
        <f>'Flex SP 2nd Liens Pricer'!H12</f>
        <v>98.75</v>
      </c>
      <c r="D13" s="631"/>
      <c r="E13" s="628"/>
      <c r="F13" s="628" t="s">
        <v>282</v>
      </c>
      <c r="G13" s="629">
        <v>0.60000000000000009</v>
      </c>
      <c r="H13" s="629">
        <v>0.65000000000000013</v>
      </c>
      <c r="I13" s="629">
        <v>0.70000000000000018</v>
      </c>
      <c r="J13" s="629">
        <v>0.75000000000000022</v>
      </c>
      <c r="K13" s="629">
        <v>0.80000000000000027</v>
      </c>
      <c r="L13" s="629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5">
      <c r="B14" s="630">
        <f>'Flex SP 2nd Liens Pricer'!A13</f>
        <v>9.625</v>
      </c>
      <c r="C14" s="273">
        <f>'Flex SP 2nd Liens Pricer'!H13</f>
        <v>99</v>
      </c>
      <c r="D14" s="631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5">
      <c r="B15" s="630">
        <f>'Flex SP 2nd Liens Pricer'!A14</f>
        <v>9.75</v>
      </c>
      <c r="C15" s="273">
        <f>'Flex SP 2nd Liens Pricer'!H14</f>
        <v>99.25</v>
      </c>
      <c r="D15" s="631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5">
      <c r="B16" s="630">
        <f>'Flex SP 2nd Liens Pricer'!A15</f>
        <v>9.875</v>
      </c>
      <c r="C16" s="273">
        <f>'Flex SP 2nd Liens Pricer'!H15</f>
        <v>99.5</v>
      </c>
      <c r="D16" s="631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5">
      <c r="B17" s="630">
        <f>'Flex SP 2nd Liens Pricer'!A16</f>
        <v>10</v>
      </c>
      <c r="C17" s="273">
        <f>'Flex SP 2nd Liens Pricer'!H16</f>
        <v>99.75</v>
      </c>
      <c r="D17" s="631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5">
      <c r="B18" s="630">
        <f>'Flex SP 2nd Liens Pricer'!A17</f>
        <v>10.125</v>
      </c>
      <c r="C18" s="273">
        <f>'Flex SP 2nd Liens Pricer'!H17</f>
        <v>100</v>
      </c>
      <c r="D18" s="631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1"/>
    </row>
    <row r="19" spans="2:18" ht="15" customHeight="1" x14ac:dyDescent="0.35">
      <c r="B19" s="630">
        <f>'Flex SP 2nd Liens Pricer'!A18</f>
        <v>10.25</v>
      </c>
      <c r="C19" s="273">
        <f>'Flex SP 2nd Liens Pricer'!H18</f>
        <v>100.25</v>
      </c>
      <c r="D19" s="631"/>
      <c r="E19" s="642" t="s">
        <v>291</v>
      </c>
      <c r="F19" s="642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3" t="s">
        <v>292</v>
      </c>
      <c r="O19" s="644"/>
      <c r="P19" s="644"/>
      <c r="Q19" s="644"/>
      <c r="R19" s="645"/>
    </row>
    <row r="20" spans="2:18" ht="15" customHeight="1" x14ac:dyDescent="0.35">
      <c r="B20" s="630">
        <f>'Flex SP 2nd Liens Pricer'!A19</f>
        <v>10.375</v>
      </c>
      <c r="C20" s="273">
        <f>'Flex SP 2nd Liens Pricer'!H19</f>
        <v>100.5</v>
      </c>
      <c r="D20" s="631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6" t="s">
        <v>58</v>
      </c>
      <c r="O20" s="647"/>
      <c r="P20" s="647"/>
      <c r="Q20" s="647"/>
      <c r="R20" s="648"/>
    </row>
    <row r="21" spans="2:18" ht="15" customHeight="1" x14ac:dyDescent="0.35">
      <c r="B21" s="630">
        <f>'Flex SP 2nd Liens Pricer'!A20</f>
        <v>10.5</v>
      </c>
      <c r="C21" s="273">
        <f>'Flex SP 2nd Liens Pricer'!H20</f>
        <v>100.75</v>
      </c>
      <c r="D21" s="631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9"/>
      <c r="O21" s="650"/>
      <c r="P21" s="650"/>
      <c r="Q21" s="650"/>
      <c r="R21" s="651"/>
    </row>
    <row r="22" spans="2:18" ht="15" customHeight="1" x14ac:dyDescent="0.35">
      <c r="B22" s="630">
        <f>'Flex SP 2nd Liens Pricer'!A21</f>
        <v>10.625</v>
      </c>
      <c r="C22" s="273">
        <f>'Flex SP 2nd Liens Pricer'!H21</f>
        <v>101</v>
      </c>
      <c r="D22" s="631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6" t="s">
        <v>61</v>
      </c>
      <c r="O22" s="647"/>
      <c r="P22" s="647"/>
      <c r="Q22" s="647"/>
      <c r="R22" s="648"/>
    </row>
    <row r="23" spans="2:18" ht="15" customHeight="1" x14ac:dyDescent="0.35">
      <c r="B23" s="630">
        <f>'Flex SP 2nd Liens Pricer'!A22</f>
        <v>10.75</v>
      </c>
      <c r="C23" s="273">
        <f>'Flex SP 2nd Liens Pricer'!H22</f>
        <v>101.25</v>
      </c>
      <c r="D23" s="631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9"/>
      <c r="O23" s="650"/>
      <c r="P23" s="650"/>
      <c r="Q23" s="650"/>
      <c r="R23" s="651"/>
    </row>
    <row r="24" spans="2:18" ht="15" customHeight="1" x14ac:dyDescent="0.35">
      <c r="B24" s="630">
        <f>'Flex SP 2nd Liens Pricer'!A23</f>
        <v>10.875</v>
      </c>
      <c r="C24" s="273">
        <f>'Flex SP 2nd Liens Pricer'!H23</f>
        <v>101.5</v>
      </c>
      <c r="D24" s="631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2" t="s">
        <v>298</v>
      </c>
      <c r="O24" s="653"/>
      <c r="P24" s="653"/>
      <c r="Q24" s="653"/>
      <c r="R24" s="654"/>
    </row>
    <row r="25" spans="2:18" ht="15" customHeight="1" x14ac:dyDescent="0.35">
      <c r="B25" s="630">
        <f>'Flex SP 2nd Liens Pricer'!A24</f>
        <v>11</v>
      </c>
      <c r="C25" s="273">
        <f>'Flex SP 2nd Liens Pricer'!H24</f>
        <v>101.75</v>
      </c>
      <c r="D25" s="631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3" t="s">
        <v>67</v>
      </c>
      <c r="O25" s="644"/>
      <c r="P25" s="644"/>
      <c r="Q25" s="644"/>
      <c r="R25" s="645"/>
    </row>
    <row r="26" spans="2:18" x14ac:dyDescent="0.35">
      <c r="B26" s="630">
        <f>'Flex SP 2nd Liens Pricer'!A25</f>
        <v>11.125</v>
      </c>
      <c r="C26" s="273">
        <f>'Flex SP 2nd Liens Pricer'!H25</f>
        <v>102</v>
      </c>
      <c r="D26" s="631"/>
      <c r="E26" s="655"/>
      <c r="F26" s="656"/>
      <c r="G26" s="657"/>
      <c r="H26" s="657"/>
      <c r="I26" s="657"/>
      <c r="J26" s="657"/>
      <c r="K26" s="657"/>
      <c r="L26" s="658"/>
      <c r="N26" s="659" t="s">
        <v>135</v>
      </c>
      <c r="O26" s="660"/>
      <c r="P26" s="660"/>
      <c r="Q26" s="660"/>
      <c r="R26" s="661"/>
    </row>
    <row r="27" spans="2:18" ht="15" customHeight="1" x14ac:dyDescent="0.35">
      <c r="B27" s="630">
        <f>'Flex SP 2nd Liens Pricer'!A26</f>
        <v>11.25</v>
      </c>
      <c r="C27" s="273">
        <f>'Flex SP 2nd Liens Pricer'!H26</f>
        <v>102.25</v>
      </c>
      <c r="D27" s="631"/>
      <c r="E27" s="662"/>
      <c r="F27" s="663"/>
      <c r="G27" s="664"/>
      <c r="H27" s="664"/>
      <c r="I27" s="664"/>
      <c r="J27" s="664"/>
      <c r="K27" s="664"/>
      <c r="L27" s="665"/>
      <c r="N27" s="643" t="s">
        <v>300</v>
      </c>
      <c r="O27" s="644"/>
      <c r="P27" s="644"/>
      <c r="Q27" s="644"/>
      <c r="R27" s="645"/>
    </row>
    <row r="28" spans="2:18" ht="15" customHeight="1" x14ac:dyDescent="0.35">
      <c r="B28" s="630">
        <f>'Flex SP 2nd Liens Pricer'!A27</f>
        <v>11.375</v>
      </c>
      <c r="C28" s="273">
        <f>'Flex SP 2nd Liens Pricer'!H27</f>
        <v>102.5</v>
      </c>
      <c r="D28" s="631"/>
      <c r="E28" s="662"/>
      <c r="F28" s="663"/>
      <c r="G28" s="664"/>
      <c r="H28" s="664"/>
      <c r="I28" s="664"/>
      <c r="J28" s="664"/>
      <c r="K28" s="664"/>
      <c r="L28" s="665"/>
      <c r="N28" s="659" t="s">
        <v>301</v>
      </c>
      <c r="O28" s="660"/>
      <c r="P28" s="660"/>
      <c r="Q28" s="660"/>
      <c r="R28" s="661"/>
    </row>
    <row r="29" spans="2:18" ht="15" customHeight="1" x14ac:dyDescent="0.35">
      <c r="B29" s="630">
        <f>'Flex SP 2nd Liens Pricer'!A28</f>
        <v>11.5</v>
      </c>
      <c r="C29" s="273">
        <f>'Flex SP 2nd Liens Pricer'!H28</f>
        <v>102.75</v>
      </c>
      <c r="D29" s="631"/>
      <c r="E29" s="662"/>
      <c r="F29" s="663"/>
      <c r="G29" s="664"/>
      <c r="H29" s="664"/>
      <c r="I29" s="664"/>
      <c r="J29" s="664"/>
      <c r="K29" s="664"/>
      <c r="L29" s="665"/>
      <c r="N29" s="643" t="s">
        <v>302</v>
      </c>
      <c r="O29" s="644"/>
      <c r="P29" s="644"/>
      <c r="Q29" s="644"/>
      <c r="R29" s="645"/>
    </row>
    <row r="30" spans="2:18" ht="15" customHeight="1" x14ac:dyDescent="0.35">
      <c r="B30" s="630">
        <f>'Flex SP 2nd Liens Pricer'!A29</f>
        <v>11.625</v>
      </c>
      <c r="C30" s="273">
        <f>'Flex SP 2nd Liens Pricer'!H29</f>
        <v>103</v>
      </c>
      <c r="D30" s="631"/>
      <c r="E30" s="662"/>
      <c r="F30" s="663"/>
      <c r="G30" s="666"/>
      <c r="H30" s="664"/>
      <c r="I30" s="664"/>
      <c r="J30" s="664"/>
      <c r="K30" s="664"/>
      <c r="L30" s="665"/>
      <c r="N30" s="659" t="s">
        <v>303</v>
      </c>
      <c r="O30" s="660"/>
      <c r="P30" s="660"/>
      <c r="Q30" s="660"/>
      <c r="R30" s="661"/>
    </row>
    <row r="31" spans="2:18" x14ac:dyDescent="0.35">
      <c r="B31" s="630">
        <f>'Flex SP 2nd Liens Pricer'!A30</f>
        <v>11.75</v>
      </c>
      <c r="C31" s="273">
        <f>'Flex SP 2nd Liens Pricer'!H30</f>
        <v>103.25</v>
      </c>
      <c r="D31" s="631"/>
      <c r="E31" s="662"/>
      <c r="F31" s="663"/>
      <c r="G31" s="664"/>
      <c r="H31" s="664"/>
      <c r="I31" s="664"/>
      <c r="J31" s="664"/>
      <c r="K31" s="664"/>
      <c r="L31" s="665"/>
      <c r="N31" s="643" t="s">
        <v>304</v>
      </c>
      <c r="O31" s="644"/>
      <c r="P31" s="644"/>
      <c r="Q31" s="644"/>
      <c r="R31" s="645"/>
    </row>
    <row r="32" spans="2:18" ht="15" customHeight="1" x14ac:dyDescent="0.35">
      <c r="B32" s="630">
        <f>'Flex SP 2nd Liens Pricer'!A31</f>
        <v>11.875</v>
      </c>
      <c r="C32" s="273">
        <f>'Flex SP 2nd Liens Pricer'!H31</f>
        <v>103.5</v>
      </c>
      <c r="D32" s="631"/>
      <c r="E32" s="662"/>
      <c r="F32" s="663"/>
      <c r="G32" s="664"/>
      <c r="H32" s="664"/>
      <c r="I32" s="664"/>
      <c r="J32" s="664"/>
      <c r="K32" s="664"/>
      <c r="L32" s="665"/>
      <c r="N32" s="667" t="s">
        <v>305</v>
      </c>
      <c r="O32" s="668"/>
      <c r="P32" s="668"/>
      <c r="Q32" s="668"/>
      <c r="R32" s="669"/>
    </row>
    <row r="33" spans="2:18" x14ac:dyDescent="0.35">
      <c r="B33" s="630">
        <f>'Flex SP 2nd Liens Pricer'!A32</f>
        <v>12</v>
      </c>
      <c r="C33" s="273">
        <f>'Flex SP 2nd Liens Pricer'!H32</f>
        <v>103.75</v>
      </c>
      <c r="D33" s="631"/>
      <c r="E33" s="662"/>
      <c r="F33" s="663"/>
      <c r="G33" s="664"/>
      <c r="H33" s="664"/>
      <c r="I33" s="664"/>
      <c r="J33" s="664"/>
      <c r="K33" s="664"/>
      <c r="L33" s="665"/>
      <c r="N33" s="670" t="s">
        <v>306</v>
      </c>
      <c r="O33" s="322"/>
      <c r="P33" s="322"/>
      <c r="Q33" s="322"/>
      <c r="R33" s="323"/>
    </row>
    <row r="34" spans="2:18" x14ac:dyDescent="0.35">
      <c r="B34" s="630">
        <f>'Flex SP 2nd Liens Pricer'!A33</f>
        <v>12.125</v>
      </c>
      <c r="C34" s="273">
        <f>'Flex SP 2nd Liens Pricer'!H33</f>
        <v>104</v>
      </c>
      <c r="E34" s="662"/>
      <c r="F34" s="663"/>
      <c r="G34" s="664"/>
      <c r="H34" s="664"/>
      <c r="I34" s="664"/>
      <c r="J34" s="664"/>
      <c r="K34" s="664"/>
      <c r="L34" s="665"/>
      <c r="N34" s="670" t="s">
        <v>307</v>
      </c>
      <c r="O34" s="322"/>
      <c r="P34" s="322"/>
      <c r="Q34" s="322"/>
      <c r="R34" s="323"/>
    </row>
    <row r="35" spans="2:18" ht="15" customHeight="1" x14ac:dyDescent="0.35">
      <c r="B35" s="630">
        <f>'Flex SP 2nd Liens Pricer'!A34</f>
        <v>12.25</v>
      </c>
      <c r="C35" s="273">
        <f>'Flex SP 2nd Liens Pricer'!H34</f>
        <v>104.25</v>
      </c>
      <c r="E35" s="671"/>
      <c r="F35" s="672"/>
      <c r="G35" s="672"/>
      <c r="H35" s="672"/>
      <c r="I35" s="672"/>
      <c r="J35" s="672"/>
      <c r="K35" s="672"/>
      <c r="L35" s="673"/>
      <c r="N35" s="670" t="s">
        <v>308</v>
      </c>
      <c r="O35" s="322"/>
      <c r="P35" s="322"/>
      <c r="Q35" s="322"/>
      <c r="R35" s="323"/>
    </row>
    <row r="36" spans="2:18" ht="20.399999999999999" customHeight="1" x14ac:dyDescent="0.35">
      <c r="B36" s="630">
        <f>'Flex SP 2nd Liens Pricer'!A35</f>
        <v>12.375</v>
      </c>
      <c r="C36" s="273">
        <f>'Flex SP 2nd Liens Pricer'!H35</f>
        <v>104.5</v>
      </c>
      <c r="E36" s="671" t="s">
        <v>41</v>
      </c>
      <c r="F36" s="672"/>
      <c r="G36" s="672"/>
      <c r="H36" s="672"/>
      <c r="I36" s="672"/>
      <c r="J36" s="672"/>
      <c r="K36" s="672"/>
      <c r="L36" s="673"/>
      <c r="N36" s="670" t="s">
        <v>309</v>
      </c>
      <c r="O36" s="322"/>
      <c r="P36" s="322"/>
      <c r="Q36" s="322"/>
      <c r="R36" s="323"/>
    </row>
    <row r="37" spans="2:18" ht="15" customHeight="1" x14ac:dyDescent="0.35">
      <c r="B37" s="630">
        <f>'Flex SP 2nd Liens Pricer'!A36</f>
        <v>12.5</v>
      </c>
      <c r="C37" s="273">
        <f>'Flex SP 2nd Liens Pricer'!H36</f>
        <v>104.75</v>
      </c>
      <c r="E37" s="671" t="s">
        <v>43</v>
      </c>
      <c r="F37" s="672"/>
      <c r="G37" s="672"/>
      <c r="H37" s="672"/>
      <c r="I37" s="672"/>
      <c r="J37" s="672"/>
      <c r="K37" s="672"/>
      <c r="L37" s="673"/>
      <c r="N37" s="670" t="s">
        <v>310</v>
      </c>
      <c r="O37" s="322"/>
      <c r="P37" s="322"/>
      <c r="Q37" s="322"/>
      <c r="R37" s="323"/>
    </row>
    <row r="38" spans="2:18" x14ac:dyDescent="0.35">
      <c r="B38" s="630">
        <f>'Flex SP 2nd Liens Pricer'!A37</f>
        <v>12.625</v>
      </c>
      <c r="C38" s="273">
        <f>'Flex SP 2nd Liens Pricer'!H37</f>
        <v>105</v>
      </c>
      <c r="E38" s="671" t="s">
        <v>45</v>
      </c>
      <c r="F38" s="672"/>
      <c r="G38" s="672"/>
      <c r="H38" s="672"/>
      <c r="I38" s="672"/>
      <c r="J38" s="672"/>
      <c r="K38" s="672"/>
      <c r="L38" s="673"/>
      <c r="N38" s="674" t="s">
        <v>311</v>
      </c>
      <c r="O38" s="675"/>
      <c r="P38" s="675"/>
      <c r="Q38" s="675"/>
      <c r="R38" s="676"/>
    </row>
    <row r="39" spans="2:18" x14ac:dyDescent="0.35">
      <c r="B39" s="630">
        <f>'Flex SP 2nd Liens Pricer'!A38</f>
        <v>12.75</v>
      </c>
      <c r="C39" s="273">
        <f>'Flex SP 2nd Liens Pricer'!H38</f>
        <v>105.25</v>
      </c>
      <c r="E39" s="671" t="s">
        <v>312</v>
      </c>
      <c r="F39" s="672"/>
      <c r="G39" s="672"/>
      <c r="H39" s="672"/>
      <c r="I39" s="672"/>
      <c r="J39" s="672"/>
      <c r="K39" s="672"/>
      <c r="L39" s="673"/>
      <c r="N39" s="643" t="s">
        <v>73</v>
      </c>
      <c r="O39" s="644"/>
      <c r="P39" s="644"/>
      <c r="Q39" s="644"/>
      <c r="R39" s="645"/>
    </row>
    <row r="40" spans="2:18" x14ac:dyDescent="0.35">
      <c r="B40" s="630">
        <f>'Flex SP 2nd Liens Pricer'!A39</f>
        <v>12.875</v>
      </c>
      <c r="C40" s="273">
        <f>'Flex SP 2nd Liens Pricer'!H39</f>
        <v>105.5</v>
      </c>
      <c r="E40" s="671" t="s">
        <v>313</v>
      </c>
      <c r="F40" s="672"/>
      <c r="G40" s="672"/>
      <c r="H40" s="672"/>
      <c r="I40" s="672"/>
      <c r="J40" s="672"/>
      <c r="K40" s="672"/>
      <c r="L40" s="673"/>
      <c r="N40" s="667" t="s">
        <v>143</v>
      </c>
      <c r="O40" s="668"/>
      <c r="P40" s="668"/>
      <c r="Q40" s="668"/>
      <c r="R40" s="669"/>
    </row>
    <row r="41" spans="2:18" ht="18.600000000000001" thickBot="1" x14ac:dyDescent="0.4">
      <c r="B41" s="630">
        <f>'Flex SP 2nd Liens Pricer'!A40</f>
        <v>13</v>
      </c>
      <c r="C41" s="273">
        <f>'Flex SP 2nd Liens Pricer'!H40</f>
        <v>105.75</v>
      </c>
      <c r="E41" s="671" t="s">
        <v>52</v>
      </c>
      <c r="F41" s="672"/>
      <c r="G41" s="672"/>
      <c r="H41" s="672"/>
      <c r="I41" s="672"/>
      <c r="J41" s="672"/>
      <c r="K41" s="672"/>
      <c r="L41" s="673"/>
      <c r="N41" s="670" t="s">
        <v>79</v>
      </c>
      <c r="O41" s="322"/>
      <c r="P41" s="322"/>
      <c r="Q41" s="322"/>
      <c r="R41" s="323"/>
    </row>
    <row r="42" spans="2:18" ht="18.75" customHeight="1" x14ac:dyDescent="0.35">
      <c r="B42" s="630">
        <f>'Flex SP 2nd Liens Pricer'!A41</f>
        <v>13.125</v>
      </c>
      <c r="C42" s="677">
        <f>'Flex SP 2nd Liens Pricer'!H41</f>
        <v>106</v>
      </c>
      <c r="D42" s="678" t="s">
        <v>314</v>
      </c>
      <c r="E42" s="679"/>
      <c r="F42" s="679"/>
      <c r="G42" s="679"/>
      <c r="H42" s="679"/>
      <c r="I42" s="679"/>
      <c r="J42" s="679"/>
      <c r="K42" s="679"/>
      <c r="L42" s="679"/>
      <c r="M42" s="680"/>
      <c r="N42" s="681" t="s">
        <v>45</v>
      </c>
      <c r="O42" s="681"/>
      <c r="P42" s="681"/>
      <c r="Q42" s="681"/>
      <c r="R42" s="682"/>
    </row>
    <row r="43" spans="2:18" ht="20.399999999999999" customHeight="1" thickBot="1" x14ac:dyDescent="0.4">
      <c r="B43" s="630">
        <f>'Flex SP 2nd Liens Pricer'!A42</f>
        <v>13.25</v>
      </c>
      <c r="C43" s="677">
        <f>'Flex SP 2nd Liens Pricer'!H42</f>
        <v>106.25</v>
      </c>
      <c r="D43" s="683"/>
      <c r="E43" s="684"/>
      <c r="F43" s="684"/>
      <c r="G43" s="684"/>
      <c r="H43" s="684"/>
      <c r="I43" s="684"/>
      <c r="J43" s="684"/>
      <c r="K43" s="684"/>
      <c r="L43" s="684"/>
      <c r="M43" s="685"/>
      <c r="N43" s="686" t="s">
        <v>315</v>
      </c>
      <c r="O43" s="686"/>
      <c r="P43" s="686"/>
      <c r="Q43" s="686"/>
      <c r="R43" s="687"/>
    </row>
    <row r="44" spans="2:18" x14ac:dyDescent="0.35">
      <c r="B44" s="630">
        <f>'Flex SP 2nd Liens Pricer'!A43</f>
        <v>13.375</v>
      </c>
      <c r="C44" s="677">
        <f>'Flex SP 2nd Liens Pricer'!H43</f>
        <v>106.5</v>
      </c>
      <c r="D44" s="683"/>
      <c r="E44" s="684"/>
      <c r="F44" s="684"/>
      <c r="G44" s="684"/>
      <c r="H44" s="684"/>
      <c r="I44" s="684"/>
      <c r="J44" s="684"/>
      <c r="K44" s="684"/>
      <c r="L44" s="684"/>
      <c r="M44" s="685"/>
      <c r="N44" s="251"/>
      <c r="O44" s="688"/>
      <c r="P44" s="688"/>
      <c r="Q44" s="688"/>
      <c r="R44" s="689"/>
    </row>
    <row r="45" spans="2:18" x14ac:dyDescent="0.35">
      <c r="B45" s="630">
        <f>'Flex SP 2nd Liens Pricer'!A44</f>
        <v>13.5</v>
      </c>
      <c r="C45" s="677">
        <f>'Flex SP 2nd Liens Pricer'!H44</f>
        <v>106.75</v>
      </c>
      <c r="D45" s="683"/>
      <c r="E45" s="684"/>
      <c r="F45" s="684"/>
      <c r="G45" s="684"/>
      <c r="H45" s="684"/>
      <c r="I45" s="684"/>
      <c r="J45" s="684"/>
      <c r="K45" s="684"/>
      <c r="L45" s="684"/>
      <c r="M45" s="685"/>
      <c r="N45" s="251"/>
      <c r="O45" s="690"/>
      <c r="P45" s="688"/>
      <c r="Q45" s="688"/>
      <c r="R45" s="689"/>
    </row>
    <row r="46" spans="2:18" x14ac:dyDescent="0.35">
      <c r="B46" s="630">
        <f>'Flex SP 2nd Liens Pricer'!A45</f>
        <v>13.625</v>
      </c>
      <c r="C46" s="677">
        <f>'Flex SP 2nd Liens Pricer'!H45</f>
        <v>107</v>
      </c>
      <c r="D46" s="683"/>
      <c r="E46" s="684"/>
      <c r="F46" s="684"/>
      <c r="G46" s="684"/>
      <c r="H46" s="684"/>
      <c r="I46" s="684"/>
      <c r="J46" s="684"/>
      <c r="K46" s="684"/>
      <c r="L46" s="684"/>
      <c r="M46" s="685"/>
      <c r="N46" s="688"/>
      <c r="O46" s="688"/>
      <c r="P46" s="688"/>
      <c r="Q46" s="688"/>
      <c r="R46" s="689"/>
    </row>
    <row r="47" spans="2:18" x14ac:dyDescent="0.35">
      <c r="B47" s="630">
        <f>'Flex SP 2nd Liens Pricer'!A46</f>
        <v>13.75</v>
      </c>
      <c r="C47" s="677">
        <f>'Flex SP 2nd Liens Pricer'!H46</f>
        <v>107.25</v>
      </c>
      <c r="D47" s="683"/>
      <c r="E47" s="684"/>
      <c r="F47" s="684"/>
      <c r="G47" s="684"/>
      <c r="H47" s="684"/>
      <c r="I47" s="684"/>
      <c r="J47" s="684"/>
      <c r="K47" s="684"/>
      <c r="L47" s="684"/>
      <c r="M47" s="685"/>
      <c r="N47" s="688"/>
      <c r="O47" s="688"/>
      <c r="P47" s="688"/>
      <c r="Q47" s="688"/>
      <c r="R47" s="689"/>
    </row>
    <row r="48" spans="2:18" x14ac:dyDescent="0.35">
      <c r="B48" s="630">
        <f>'Flex SP 2nd Liens Pricer'!A47</f>
        <v>13.875</v>
      </c>
      <c r="C48" s="677">
        <f>'Flex SP 2nd Liens Pricer'!H47</f>
        <v>107.5</v>
      </c>
      <c r="D48" s="683"/>
      <c r="E48" s="684"/>
      <c r="F48" s="684"/>
      <c r="G48" s="684"/>
      <c r="H48" s="684"/>
      <c r="I48" s="684"/>
      <c r="J48" s="684"/>
      <c r="K48" s="684"/>
      <c r="L48" s="684"/>
      <c r="M48" s="685"/>
      <c r="N48" s="688"/>
      <c r="O48" s="688"/>
      <c r="P48" s="688"/>
      <c r="Q48" s="688"/>
      <c r="R48" s="689"/>
    </row>
    <row r="49" spans="2:18" x14ac:dyDescent="0.35">
      <c r="B49" s="630">
        <f>'Flex SP 2nd Liens Pricer'!A48</f>
        <v>14</v>
      </c>
      <c r="C49" s="677">
        <f>'Flex SP 2nd Liens Pricer'!H48</f>
        <v>107.75</v>
      </c>
      <c r="D49" s="683"/>
      <c r="E49" s="684"/>
      <c r="F49" s="684"/>
      <c r="G49" s="684"/>
      <c r="H49" s="684"/>
      <c r="I49" s="684"/>
      <c r="J49" s="684"/>
      <c r="K49" s="684"/>
      <c r="L49" s="684"/>
      <c r="M49" s="685"/>
      <c r="N49" s="688"/>
      <c r="O49" s="688"/>
      <c r="P49" s="688"/>
      <c r="Q49" s="688"/>
      <c r="R49" s="689"/>
    </row>
    <row r="50" spans="2:18" x14ac:dyDescent="0.35">
      <c r="B50" s="630">
        <f>'Flex SP 2nd Liens Pricer'!A49</f>
        <v>14.125</v>
      </c>
      <c r="C50" s="677">
        <f>'Flex SP 2nd Liens Pricer'!H49</f>
        <v>108</v>
      </c>
      <c r="D50" s="683"/>
      <c r="E50" s="684"/>
      <c r="F50" s="684"/>
      <c r="G50" s="684"/>
      <c r="H50" s="684"/>
      <c r="I50" s="684"/>
      <c r="J50" s="684"/>
      <c r="K50" s="684"/>
      <c r="L50" s="684"/>
      <c r="M50" s="685"/>
      <c r="N50" s="688"/>
      <c r="O50" s="688"/>
      <c r="P50" s="688"/>
      <c r="Q50" s="688"/>
      <c r="R50" s="689"/>
    </row>
    <row r="51" spans="2:18" x14ac:dyDescent="0.35">
      <c r="B51" s="630">
        <f>'Flex SP 2nd Liens Pricer'!A50</f>
        <v>14.25</v>
      </c>
      <c r="C51" s="677">
        <f>'Flex SP 2nd Liens Pricer'!H50</f>
        <v>108.25</v>
      </c>
      <c r="D51" s="683"/>
      <c r="E51" s="684"/>
      <c r="F51" s="684"/>
      <c r="G51" s="684"/>
      <c r="H51" s="684"/>
      <c r="I51" s="684"/>
      <c r="J51" s="684"/>
      <c r="K51" s="684"/>
      <c r="L51" s="684"/>
      <c r="M51" s="685"/>
      <c r="N51" s="688"/>
      <c r="O51" s="688"/>
      <c r="P51" s="688"/>
      <c r="Q51" s="688"/>
      <c r="R51" s="689"/>
    </row>
    <row r="52" spans="2:18" x14ac:dyDescent="0.35">
      <c r="B52" s="691" t="s">
        <v>316</v>
      </c>
      <c r="C52" s="692">
        <v>98</v>
      </c>
      <c r="D52" s="683"/>
      <c r="E52" s="684"/>
      <c r="F52" s="684"/>
      <c r="G52" s="684"/>
      <c r="H52" s="684"/>
      <c r="I52" s="684"/>
      <c r="J52" s="684"/>
      <c r="K52" s="684"/>
      <c r="L52" s="684"/>
      <c r="M52" s="685"/>
      <c r="N52" s="688"/>
      <c r="O52" s="688"/>
      <c r="P52" s="688"/>
      <c r="Q52" s="688"/>
      <c r="R52" s="689"/>
    </row>
    <row r="53" spans="2:18" ht="18.600000000000001" thickBot="1" x14ac:dyDescent="0.4">
      <c r="B53" s="693" t="s">
        <v>251</v>
      </c>
      <c r="C53" s="694">
        <v>101</v>
      </c>
      <c r="D53" s="695"/>
      <c r="E53" s="696"/>
      <c r="F53" s="696"/>
      <c r="G53" s="696"/>
      <c r="H53" s="696"/>
      <c r="I53" s="696"/>
      <c r="J53" s="696"/>
      <c r="K53" s="696"/>
      <c r="L53" s="696"/>
      <c r="M53" s="697"/>
      <c r="N53" s="698"/>
      <c r="O53" s="698"/>
      <c r="P53" s="698"/>
      <c r="Q53" s="698"/>
      <c r="R53" s="699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25EDE-9F02-4C63-A493-30D629892A19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4.4" x14ac:dyDescent="0.3"/>
  <cols>
    <col min="1" max="4" width="8.88671875" style="700"/>
    <col min="12" max="12" width="9.6640625" bestFit="1" customWidth="1"/>
  </cols>
  <sheetData>
    <row r="1" spans="1:18" x14ac:dyDescent="0.3">
      <c r="A1" s="202"/>
      <c r="B1" t="s">
        <v>87</v>
      </c>
      <c r="C1"/>
      <c r="D1"/>
      <c r="L1" s="203"/>
    </row>
    <row r="2" spans="1:18" x14ac:dyDescent="0.3">
      <c r="A2"/>
      <c r="B2"/>
      <c r="C2"/>
      <c r="D2"/>
    </row>
    <row r="3" spans="1:18" ht="15" thickBot="1" x14ac:dyDescent="0.35">
      <c r="A3"/>
      <c r="B3"/>
      <c r="C3"/>
      <c r="D3"/>
    </row>
    <row r="4" spans="1:18" ht="15" thickBot="1" x14ac:dyDescent="0.35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.600000000000001" thickBot="1" x14ac:dyDescent="0.35">
      <c r="A5" s="408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6" x14ac:dyDescent="0.3">
      <c r="A6" s="409">
        <v>8.75</v>
      </c>
      <c r="B6" s="218">
        <v>96.875</v>
      </c>
      <c r="C6" s="220"/>
      <c r="D6"/>
      <c r="E6" s="221">
        <v>-0.125</v>
      </c>
      <c r="F6" s="613"/>
      <c r="H6" s="222">
        <f t="shared" ref="H6:H50" si="0">E6+B6</f>
        <v>96.75</v>
      </c>
      <c r="I6" s="224"/>
      <c r="K6" s="225"/>
      <c r="L6" s="411"/>
    </row>
    <row r="7" spans="1:18" ht="15.6" x14ac:dyDescent="0.3">
      <c r="A7" s="409">
        <v>8.875</v>
      </c>
      <c r="B7" s="218">
        <v>97.25</v>
      </c>
      <c r="C7" s="220"/>
      <c r="D7"/>
      <c r="E7" s="221">
        <v>-0.125</v>
      </c>
      <c r="F7" s="613"/>
      <c r="H7" s="222">
        <f t="shared" si="0"/>
        <v>97.125</v>
      </c>
      <c r="I7" s="224"/>
      <c r="K7" s="222">
        <f>H7-H6</f>
        <v>0.375</v>
      </c>
      <c r="L7" s="224"/>
    </row>
    <row r="8" spans="1:18" ht="15.6" x14ac:dyDescent="0.3">
      <c r="A8" s="409">
        <v>9</v>
      </c>
      <c r="B8" s="218">
        <v>97.625</v>
      </c>
      <c r="C8" s="220"/>
      <c r="D8"/>
      <c r="E8" s="221">
        <v>-0.125</v>
      </c>
      <c r="F8" s="613"/>
      <c r="H8" s="222">
        <f t="shared" si="0"/>
        <v>97.5</v>
      </c>
      <c r="I8" s="224"/>
      <c r="K8" s="222">
        <f t="shared" ref="K8:K50" si="1">H8-H7</f>
        <v>0.375</v>
      </c>
      <c r="L8" s="224"/>
    </row>
    <row r="9" spans="1:18" ht="15.6" x14ac:dyDescent="0.3">
      <c r="A9" s="409">
        <v>9.125</v>
      </c>
      <c r="B9" s="218">
        <v>98</v>
      </c>
      <c r="C9" s="220"/>
      <c r="D9"/>
      <c r="E9" s="221">
        <v>-0.125</v>
      </c>
      <c r="F9" s="613"/>
      <c r="H9" s="222">
        <f t="shared" si="0"/>
        <v>97.875</v>
      </c>
      <c r="I9" s="224"/>
      <c r="K9" s="222">
        <f t="shared" si="1"/>
        <v>0.375</v>
      </c>
      <c r="L9" s="224"/>
    </row>
    <row r="10" spans="1:18" ht="15.6" x14ac:dyDescent="0.3">
      <c r="A10" s="409">
        <v>9.25</v>
      </c>
      <c r="B10" s="218">
        <v>98.375</v>
      </c>
      <c r="C10" s="220"/>
      <c r="D10"/>
      <c r="E10" s="221">
        <v>-0.125</v>
      </c>
      <c r="F10" s="613"/>
      <c r="H10" s="222">
        <f t="shared" si="0"/>
        <v>98.25</v>
      </c>
      <c r="I10" s="224"/>
      <c r="K10" s="222">
        <f t="shared" si="1"/>
        <v>0.375</v>
      </c>
      <c r="L10" s="224"/>
    </row>
    <row r="11" spans="1:18" ht="15.6" x14ac:dyDescent="0.3">
      <c r="A11" s="409">
        <v>9.375</v>
      </c>
      <c r="B11" s="218">
        <v>98.625</v>
      </c>
      <c r="C11" s="220"/>
      <c r="D11"/>
      <c r="E11" s="221">
        <v>-0.125</v>
      </c>
      <c r="F11" s="613"/>
      <c r="H11" s="222">
        <f t="shared" si="0"/>
        <v>98.5</v>
      </c>
      <c r="I11" s="224"/>
      <c r="K11" s="222">
        <f t="shared" si="1"/>
        <v>0.25</v>
      </c>
      <c r="L11" s="224"/>
    </row>
    <row r="12" spans="1:18" ht="15.6" x14ac:dyDescent="0.3">
      <c r="A12" s="409">
        <v>9.5</v>
      </c>
      <c r="B12" s="218">
        <v>98.875</v>
      </c>
      <c r="C12" s="220"/>
      <c r="D12"/>
      <c r="E12" s="221">
        <v>-0.125</v>
      </c>
      <c r="F12" s="613"/>
      <c r="H12" s="222">
        <f t="shared" si="0"/>
        <v>98.75</v>
      </c>
      <c r="I12" s="224"/>
      <c r="K12" s="222">
        <f t="shared" si="1"/>
        <v>0.25</v>
      </c>
      <c r="L12" s="224"/>
    </row>
    <row r="13" spans="1:18" ht="15.6" x14ac:dyDescent="0.3">
      <c r="A13" s="409">
        <v>9.625</v>
      </c>
      <c r="B13" s="218">
        <v>99.125</v>
      </c>
      <c r="C13" s="220"/>
      <c r="D13"/>
      <c r="E13" s="221">
        <v>-0.125</v>
      </c>
      <c r="F13" s="613"/>
      <c r="H13" s="222">
        <f t="shared" si="0"/>
        <v>99</v>
      </c>
      <c r="I13" s="224"/>
      <c r="K13" s="222">
        <f t="shared" si="1"/>
        <v>0.25</v>
      </c>
      <c r="L13" s="224"/>
    </row>
    <row r="14" spans="1:18" ht="15.6" x14ac:dyDescent="0.3">
      <c r="A14" s="409">
        <v>9.75</v>
      </c>
      <c r="B14" s="218">
        <v>99.375</v>
      </c>
      <c r="C14" s="220"/>
      <c r="D14"/>
      <c r="E14" s="221">
        <v>-0.125</v>
      </c>
      <c r="F14" s="613"/>
      <c r="H14" s="222">
        <f t="shared" si="0"/>
        <v>99.25</v>
      </c>
      <c r="I14" s="224"/>
      <c r="K14" s="222">
        <f t="shared" si="1"/>
        <v>0.25</v>
      </c>
      <c r="L14" s="224"/>
    </row>
    <row r="15" spans="1:18" ht="15.6" x14ac:dyDescent="0.3">
      <c r="A15" s="409">
        <v>9.875</v>
      </c>
      <c r="B15" s="218">
        <v>99.625</v>
      </c>
      <c r="C15" s="220"/>
      <c r="D15"/>
      <c r="E15" s="221">
        <v>-0.125</v>
      </c>
      <c r="F15" s="613"/>
      <c r="H15" s="222">
        <f t="shared" si="0"/>
        <v>99.5</v>
      </c>
      <c r="I15" s="224"/>
      <c r="K15" s="222">
        <f t="shared" si="1"/>
        <v>0.25</v>
      </c>
      <c r="L15" s="224"/>
    </row>
    <row r="16" spans="1:18" ht="15.6" x14ac:dyDescent="0.3">
      <c r="A16" s="409">
        <v>10</v>
      </c>
      <c r="B16" s="218">
        <v>99.875</v>
      </c>
      <c r="C16" s="220"/>
      <c r="D16"/>
      <c r="E16" s="221">
        <v>-0.125</v>
      </c>
      <c r="F16" s="613"/>
      <c r="H16" s="222">
        <f t="shared" si="0"/>
        <v>99.75</v>
      </c>
      <c r="I16" s="224"/>
      <c r="K16" s="222">
        <f t="shared" si="1"/>
        <v>0.25</v>
      </c>
      <c r="L16" s="224"/>
    </row>
    <row r="17" spans="1:12" ht="15.6" x14ac:dyDescent="0.3">
      <c r="A17" s="409">
        <v>10.125</v>
      </c>
      <c r="B17" s="218">
        <v>100.125</v>
      </c>
      <c r="C17" s="220"/>
      <c r="D17"/>
      <c r="E17" s="221">
        <v>-0.125</v>
      </c>
      <c r="F17" s="613"/>
      <c r="H17" s="222">
        <f t="shared" si="0"/>
        <v>100</v>
      </c>
      <c r="I17" s="224"/>
      <c r="K17" s="222">
        <f t="shared" si="1"/>
        <v>0.25</v>
      </c>
      <c r="L17" s="224"/>
    </row>
    <row r="18" spans="1:12" ht="15.6" x14ac:dyDescent="0.3">
      <c r="A18" s="409">
        <v>10.25</v>
      </c>
      <c r="B18" s="218">
        <v>100.375</v>
      </c>
      <c r="C18" s="220"/>
      <c r="D18"/>
      <c r="E18" s="221">
        <v>-0.125</v>
      </c>
      <c r="F18" s="613"/>
      <c r="H18" s="222">
        <f t="shared" si="0"/>
        <v>100.25</v>
      </c>
      <c r="I18" s="224"/>
      <c r="K18" s="222">
        <f t="shared" si="1"/>
        <v>0.25</v>
      </c>
      <c r="L18" s="224"/>
    </row>
    <row r="19" spans="1:12" ht="15.6" x14ac:dyDescent="0.3">
      <c r="A19" s="409">
        <v>10.375</v>
      </c>
      <c r="B19" s="218">
        <v>100.625</v>
      </c>
      <c r="C19" s="220"/>
      <c r="D19"/>
      <c r="E19" s="221">
        <v>-0.125</v>
      </c>
      <c r="F19" s="613"/>
      <c r="H19" s="222">
        <f t="shared" si="0"/>
        <v>100.5</v>
      </c>
      <c r="I19" s="224"/>
      <c r="K19" s="222">
        <f t="shared" si="1"/>
        <v>0.25</v>
      </c>
      <c r="L19" s="224"/>
    </row>
    <row r="20" spans="1:12" ht="15.6" x14ac:dyDescent="0.3">
      <c r="A20" s="409">
        <v>10.5</v>
      </c>
      <c r="B20" s="218">
        <v>100.875</v>
      </c>
      <c r="C20" s="220"/>
      <c r="D20"/>
      <c r="E20" s="221">
        <v>-0.125</v>
      </c>
      <c r="F20" s="613"/>
      <c r="H20" s="222">
        <f t="shared" si="0"/>
        <v>100.75</v>
      </c>
      <c r="I20" s="224"/>
      <c r="K20" s="222">
        <f t="shared" si="1"/>
        <v>0.25</v>
      </c>
      <c r="L20" s="224"/>
    </row>
    <row r="21" spans="1:12" ht="15.6" x14ac:dyDescent="0.3">
      <c r="A21" s="409">
        <v>10.625</v>
      </c>
      <c r="B21" s="218">
        <v>101.125</v>
      </c>
      <c r="C21" s="220"/>
      <c r="D21"/>
      <c r="E21" s="221">
        <v>-0.125</v>
      </c>
      <c r="F21" s="613"/>
      <c r="H21" s="222">
        <f t="shared" si="0"/>
        <v>101</v>
      </c>
      <c r="I21" s="224"/>
      <c r="K21" s="222">
        <f t="shared" si="1"/>
        <v>0.25</v>
      </c>
      <c r="L21" s="224"/>
    </row>
    <row r="22" spans="1:12" ht="15.6" x14ac:dyDescent="0.3">
      <c r="A22" s="409">
        <v>10.75</v>
      </c>
      <c r="B22" s="218">
        <v>101.375</v>
      </c>
      <c r="C22" s="220"/>
      <c r="D22"/>
      <c r="E22" s="221">
        <v>-0.125</v>
      </c>
      <c r="F22" s="613"/>
      <c r="H22" s="222">
        <f t="shared" si="0"/>
        <v>101.25</v>
      </c>
      <c r="I22" s="224"/>
      <c r="K22" s="222">
        <f t="shared" si="1"/>
        <v>0.25</v>
      </c>
      <c r="L22" s="224"/>
    </row>
    <row r="23" spans="1:12" ht="15.6" x14ac:dyDescent="0.3">
      <c r="A23" s="409">
        <v>10.875</v>
      </c>
      <c r="B23" s="218">
        <v>101.625</v>
      </c>
      <c r="C23" s="220"/>
      <c r="D23"/>
      <c r="E23" s="221">
        <v>-0.125</v>
      </c>
      <c r="F23" s="613"/>
      <c r="H23" s="222">
        <f t="shared" si="0"/>
        <v>101.5</v>
      </c>
      <c r="I23" s="224"/>
      <c r="K23" s="222">
        <f t="shared" si="1"/>
        <v>0.25</v>
      </c>
      <c r="L23" s="224"/>
    </row>
    <row r="24" spans="1:12" ht="15.6" x14ac:dyDescent="0.3">
      <c r="A24" s="409">
        <v>11</v>
      </c>
      <c r="B24" s="218">
        <v>101.875</v>
      </c>
      <c r="C24" s="220"/>
      <c r="D24"/>
      <c r="E24" s="221">
        <v>-0.125</v>
      </c>
      <c r="F24" s="613"/>
      <c r="H24" s="222">
        <f t="shared" si="0"/>
        <v>101.75</v>
      </c>
      <c r="I24" s="224"/>
      <c r="K24" s="222">
        <f t="shared" si="1"/>
        <v>0.25</v>
      </c>
      <c r="L24" s="224"/>
    </row>
    <row r="25" spans="1:12" ht="15.6" x14ac:dyDescent="0.3">
      <c r="A25" s="409">
        <v>11.125</v>
      </c>
      <c r="B25" s="218">
        <v>102.125</v>
      </c>
      <c r="C25" s="220"/>
      <c r="D25"/>
      <c r="E25" s="221">
        <v>-0.125</v>
      </c>
      <c r="F25" s="613"/>
      <c r="H25" s="222">
        <f t="shared" si="0"/>
        <v>102</v>
      </c>
      <c r="I25" s="224"/>
      <c r="K25" s="222">
        <f t="shared" si="1"/>
        <v>0.25</v>
      </c>
      <c r="L25" s="224"/>
    </row>
    <row r="26" spans="1:12" ht="15.6" x14ac:dyDescent="0.3">
      <c r="A26" s="409">
        <v>11.25</v>
      </c>
      <c r="B26" s="218">
        <v>102.375</v>
      </c>
      <c r="C26" s="220"/>
      <c r="D26"/>
      <c r="E26" s="221">
        <v>-0.125</v>
      </c>
      <c r="F26" s="613"/>
      <c r="H26" s="222">
        <f t="shared" si="0"/>
        <v>102.25</v>
      </c>
      <c r="I26" s="224"/>
      <c r="K26" s="222">
        <f t="shared" si="1"/>
        <v>0.25</v>
      </c>
      <c r="L26" s="224"/>
    </row>
    <row r="27" spans="1:12" ht="15.6" x14ac:dyDescent="0.3">
      <c r="A27" s="409">
        <v>11.375</v>
      </c>
      <c r="B27" s="218">
        <v>102.625</v>
      </c>
      <c r="C27" s="220"/>
      <c r="D27"/>
      <c r="E27" s="221">
        <v>-0.125</v>
      </c>
      <c r="F27" s="613"/>
      <c r="H27" s="222">
        <f t="shared" si="0"/>
        <v>102.5</v>
      </c>
      <c r="I27" s="224"/>
      <c r="K27" s="222">
        <f t="shared" si="1"/>
        <v>0.25</v>
      </c>
      <c r="L27" s="224"/>
    </row>
    <row r="28" spans="1:12" ht="15.6" x14ac:dyDescent="0.3">
      <c r="A28" s="409">
        <v>11.5</v>
      </c>
      <c r="B28" s="218">
        <v>102.875</v>
      </c>
      <c r="C28" s="220"/>
      <c r="D28"/>
      <c r="E28" s="221">
        <v>-0.125</v>
      </c>
      <c r="F28" s="613"/>
      <c r="H28" s="222">
        <f t="shared" si="0"/>
        <v>102.75</v>
      </c>
      <c r="I28" s="224"/>
      <c r="K28" s="222">
        <f t="shared" si="1"/>
        <v>0.25</v>
      </c>
      <c r="L28" s="224"/>
    </row>
    <row r="29" spans="1:12" ht="15.6" x14ac:dyDescent="0.3">
      <c r="A29" s="409">
        <v>11.625</v>
      </c>
      <c r="B29" s="218">
        <v>103.125</v>
      </c>
      <c r="C29" s="220"/>
      <c r="D29"/>
      <c r="E29" s="221">
        <v>-0.125</v>
      </c>
      <c r="F29" s="613"/>
      <c r="H29" s="222">
        <f t="shared" si="0"/>
        <v>103</v>
      </c>
      <c r="I29" s="224"/>
      <c r="K29" s="222">
        <f t="shared" si="1"/>
        <v>0.25</v>
      </c>
      <c r="L29" s="224"/>
    </row>
    <row r="30" spans="1:12" ht="15.6" x14ac:dyDescent="0.3">
      <c r="A30" s="409">
        <v>11.75</v>
      </c>
      <c r="B30" s="218">
        <v>103.375</v>
      </c>
      <c r="C30" s="220"/>
      <c r="D30"/>
      <c r="E30" s="221">
        <v>-0.125</v>
      </c>
      <c r="F30" s="613"/>
      <c r="H30" s="222">
        <f t="shared" si="0"/>
        <v>103.25</v>
      </c>
      <c r="I30" s="224"/>
      <c r="K30" s="222">
        <f t="shared" si="1"/>
        <v>0.25</v>
      </c>
      <c r="L30" s="224"/>
    </row>
    <row r="31" spans="1:12" ht="15.6" x14ac:dyDescent="0.3">
      <c r="A31" s="409">
        <v>11.875</v>
      </c>
      <c r="B31" s="218">
        <v>103.625</v>
      </c>
      <c r="C31" s="220"/>
      <c r="D31"/>
      <c r="E31" s="221">
        <v>-0.125</v>
      </c>
      <c r="F31" s="613"/>
      <c r="H31" s="222">
        <f t="shared" si="0"/>
        <v>103.5</v>
      </c>
      <c r="I31" s="224"/>
      <c r="K31" s="222">
        <f t="shared" si="1"/>
        <v>0.25</v>
      </c>
      <c r="L31" s="224"/>
    </row>
    <row r="32" spans="1:12" ht="15.6" x14ac:dyDescent="0.3">
      <c r="A32" s="409">
        <v>12</v>
      </c>
      <c r="B32" s="218">
        <v>103.875</v>
      </c>
      <c r="C32" s="220"/>
      <c r="D32"/>
      <c r="E32" s="221">
        <v>-0.125</v>
      </c>
      <c r="F32" s="613"/>
      <c r="H32" s="222">
        <f t="shared" si="0"/>
        <v>103.75</v>
      </c>
      <c r="I32" s="224"/>
      <c r="K32" s="222">
        <f t="shared" si="1"/>
        <v>0.25</v>
      </c>
      <c r="L32" s="224"/>
    </row>
    <row r="33" spans="1:12" ht="15.6" x14ac:dyDescent="0.3">
      <c r="A33" s="409">
        <v>12.125</v>
      </c>
      <c r="B33" s="218">
        <v>104.125</v>
      </c>
      <c r="C33" s="220"/>
      <c r="D33"/>
      <c r="E33" s="221">
        <v>-0.125</v>
      </c>
      <c r="F33" s="613"/>
      <c r="H33" s="222">
        <f t="shared" si="0"/>
        <v>104</v>
      </c>
      <c r="I33" s="224"/>
      <c r="K33" s="222">
        <f t="shared" si="1"/>
        <v>0.25</v>
      </c>
      <c r="L33" s="224"/>
    </row>
    <row r="34" spans="1:12" ht="15.6" x14ac:dyDescent="0.3">
      <c r="A34" s="409">
        <v>12.25</v>
      </c>
      <c r="B34" s="218">
        <v>104.375</v>
      </c>
      <c r="C34" s="220"/>
      <c r="D34"/>
      <c r="E34" s="221">
        <v>-0.125</v>
      </c>
      <c r="F34" s="613"/>
      <c r="H34" s="222">
        <f t="shared" si="0"/>
        <v>104.25</v>
      </c>
      <c r="I34" s="224"/>
      <c r="K34" s="222">
        <f t="shared" si="1"/>
        <v>0.25</v>
      </c>
      <c r="L34" s="224"/>
    </row>
    <row r="35" spans="1:12" ht="15.6" x14ac:dyDescent="0.3">
      <c r="A35" s="409">
        <v>12.375</v>
      </c>
      <c r="B35" s="218">
        <v>104.625</v>
      </c>
      <c r="C35" s="220"/>
      <c r="D35"/>
      <c r="E35" s="221">
        <v>-0.125</v>
      </c>
      <c r="F35" s="613"/>
      <c r="H35" s="222">
        <f t="shared" si="0"/>
        <v>104.5</v>
      </c>
      <c r="I35" s="224"/>
      <c r="K35" s="222">
        <f t="shared" si="1"/>
        <v>0.25</v>
      </c>
      <c r="L35" s="224"/>
    </row>
    <row r="36" spans="1:12" ht="15.6" x14ac:dyDescent="0.3">
      <c r="A36" s="409">
        <v>12.5</v>
      </c>
      <c r="B36" s="218">
        <v>104.875</v>
      </c>
      <c r="C36" s="220"/>
      <c r="D36"/>
      <c r="E36" s="221">
        <v>-0.125</v>
      </c>
      <c r="F36" s="613"/>
      <c r="H36" s="222">
        <f t="shared" si="0"/>
        <v>104.75</v>
      </c>
      <c r="I36" s="224"/>
      <c r="K36" s="222">
        <f t="shared" si="1"/>
        <v>0.25</v>
      </c>
      <c r="L36" s="224"/>
    </row>
    <row r="37" spans="1:12" ht="15.6" x14ac:dyDescent="0.3">
      <c r="A37" s="409">
        <v>12.625</v>
      </c>
      <c r="B37" s="218">
        <v>105.125</v>
      </c>
      <c r="C37" s="220"/>
      <c r="D37"/>
      <c r="E37" s="221">
        <v>-0.125</v>
      </c>
      <c r="F37" s="613"/>
      <c r="H37" s="222">
        <f t="shared" si="0"/>
        <v>105</v>
      </c>
      <c r="I37" s="224"/>
      <c r="K37" s="222">
        <f t="shared" si="1"/>
        <v>0.25</v>
      </c>
      <c r="L37" s="224"/>
    </row>
    <row r="38" spans="1:12" ht="15.6" x14ac:dyDescent="0.3">
      <c r="A38" s="409">
        <v>12.75</v>
      </c>
      <c r="B38" s="218">
        <v>105.375</v>
      </c>
      <c r="C38" s="220"/>
      <c r="D38"/>
      <c r="E38" s="221">
        <v>-0.125</v>
      </c>
      <c r="F38" s="613"/>
      <c r="H38" s="222">
        <f t="shared" si="0"/>
        <v>105.25</v>
      </c>
      <c r="I38" s="224"/>
      <c r="K38" s="222">
        <f t="shared" si="1"/>
        <v>0.25</v>
      </c>
      <c r="L38" s="224"/>
    </row>
    <row r="39" spans="1:12" ht="15.6" x14ac:dyDescent="0.3">
      <c r="A39" s="409">
        <v>12.875</v>
      </c>
      <c r="B39" s="218">
        <v>105.625</v>
      </c>
      <c r="C39" s="220"/>
      <c r="D39"/>
      <c r="E39" s="221">
        <v>-0.125</v>
      </c>
      <c r="F39" s="613"/>
      <c r="H39" s="222">
        <f t="shared" si="0"/>
        <v>105.5</v>
      </c>
      <c r="I39" s="224"/>
      <c r="K39" s="222">
        <f t="shared" si="1"/>
        <v>0.25</v>
      </c>
      <c r="L39" s="224"/>
    </row>
    <row r="40" spans="1:12" ht="15.6" x14ac:dyDescent="0.3">
      <c r="A40" s="409">
        <v>13</v>
      </c>
      <c r="B40" s="218">
        <v>105.875</v>
      </c>
      <c r="C40" s="220"/>
      <c r="D40"/>
      <c r="E40" s="221">
        <v>-0.125</v>
      </c>
      <c r="F40" s="613"/>
      <c r="H40" s="222">
        <f t="shared" si="0"/>
        <v>105.75</v>
      </c>
      <c r="I40" s="224"/>
      <c r="K40" s="222">
        <f t="shared" si="1"/>
        <v>0.25</v>
      </c>
      <c r="L40" s="224"/>
    </row>
    <row r="41" spans="1:12" ht="15.6" x14ac:dyDescent="0.3">
      <c r="A41" s="409">
        <v>13.125</v>
      </c>
      <c r="B41" s="218">
        <v>106.125</v>
      </c>
      <c r="C41" s="220"/>
      <c r="D41"/>
      <c r="E41" s="221">
        <v>-0.125</v>
      </c>
      <c r="F41" s="613"/>
      <c r="H41" s="222">
        <f t="shared" si="0"/>
        <v>106</v>
      </c>
      <c r="I41" s="224"/>
      <c r="K41" s="222">
        <f t="shared" si="1"/>
        <v>0.25</v>
      </c>
      <c r="L41" s="224"/>
    </row>
    <row r="42" spans="1:12" ht="15.6" x14ac:dyDescent="0.3">
      <c r="A42" s="409">
        <v>13.25</v>
      </c>
      <c r="B42" s="218">
        <v>106.375</v>
      </c>
      <c r="C42" s="220"/>
      <c r="D42"/>
      <c r="E42" s="221">
        <v>-0.125</v>
      </c>
      <c r="F42" s="613"/>
      <c r="H42" s="222">
        <f t="shared" si="0"/>
        <v>106.25</v>
      </c>
      <c r="I42" s="224"/>
      <c r="K42" s="222">
        <f t="shared" si="1"/>
        <v>0.25</v>
      </c>
      <c r="L42" s="224"/>
    </row>
    <row r="43" spans="1:12" ht="15.6" x14ac:dyDescent="0.3">
      <c r="A43" s="409">
        <v>13.375</v>
      </c>
      <c r="B43" s="218">
        <v>106.625</v>
      </c>
      <c r="C43" s="220"/>
      <c r="D43"/>
      <c r="E43" s="221">
        <v>-0.125</v>
      </c>
      <c r="F43" s="613"/>
      <c r="H43" s="222">
        <f t="shared" si="0"/>
        <v>106.5</v>
      </c>
      <c r="I43" s="224"/>
      <c r="K43" s="222">
        <f t="shared" si="1"/>
        <v>0.25</v>
      </c>
      <c r="L43" s="224"/>
    </row>
    <row r="44" spans="1:12" ht="15.6" x14ac:dyDescent="0.3">
      <c r="A44" s="409">
        <v>13.5</v>
      </c>
      <c r="B44" s="218">
        <v>106.875</v>
      </c>
      <c r="C44" s="220"/>
      <c r="D44"/>
      <c r="E44" s="221">
        <v>-0.125</v>
      </c>
      <c r="F44" s="613"/>
      <c r="H44" s="222">
        <f t="shared" si="0"/>
        <v>106.75</v>
      </c>
      <c r="I44" s="224"/>
      <c r="K44" s="222">
        <f t="shared" si="1"/>
        <v>0.25</v>
      </c>
      <c r="L44" s="224"/>
    </row>
    <row r="45" spans="1:12" ht="15.6" x14ac:dyDescent="0.3">
      <c r="A45" s="409">
        <v>13.625</v>
      </c>
      <c r="B45" s="218">
        <v>107.125</v>
      </c>
      <c r="C45" s="220"/>
      <c r="D45"/>
      <c r="E45" s="221">
        <v>-0.125</v>
      </c>
      <c r="F45" s="613"/>
      <c r="H45" s="222">
        <f t="shared" si="0"/>
        <v>107</v>
      </c>
      <c r="I45" s="224"/>
      <c r="K45" s="222">
        <f t="shared" si="1"/>
        <v>0.25</v>
      </c>
      <c r="L45" s="224"/>
    </row>
    <row r="46" spans="1:12" ht="15.6" x14ac:dyDescent="0.3">
      <c r="A46" s="409">
        <v>13.75</v>
      </c>
      <c r="B46" s="218">
        <v>107.375</v>
      </c>
      <c r="C46" s="220"/>
      <c r="D46"/>
      <c r="E46" s="221">
        <v>-0.125</v>
      </c>
      <c r="F46" s="613"/>
      <c r="H46" s="222">
        <f t="shared" si="0"/>
        <v>107.25</v>
      </c>
      <c r="I46" s="224"/>
      <c r="K46" s="222">
        <f t="shared" si="1"/>
        <v>0.25</v>
      </c>
      <c r="L46" s="224"/>
    </row>
    <row r="47" spans="1:12" ht="15.6" x14ac:dyDescent="0.3">
      <c r="A47" s="409">
        <v>13.875</v>
      </c>
      <c r="B47" s="218">
        <v>107.625</v>
      </c>
      <c r="C47" s="220"/>
      <c r="D47"/>
      <c r="E47" s="221">
        <v>-0.125</v>
      </c>
      <c r="F47" s="613"/>
      <c r="H47" s="222">
        <f t="shared" si="0"/>
        <v>107.5</v>
      </c>
      <c r="I47" s="224"/>
      <c r="K47" s="222">
        <f t="shared" si="1"/>
        <v>0.25</v>
      </c>
      <c r="L47" s="224"/>
    </row>
    <row r="48" spans="1:12" ht="15.6" x14ac:dyDescent="0.3">
      <c r="A48" s="409">
        <v>14</v>
      </c>
      <c r="B48" s="218">
        <v>107.875</v>
      </c>
      <c r="C48" s="220"/>
      <c r="D48"/>
      <c r="E48" s="221">
        <v>-0.125</v>
      </c>
      <c r="F48" s="613"/>
      <c r="H48" s="222">
        <f t="shared" si="0"/>
        <v>107.75</v>
      </c>
      <c r="I48" s="224"/>
      <c r="K48" s="222">
        <f t="shared" si="1"/>
        <v>0.25</v>
      </c>
      <c r="L48" s="224"/>
    </row>
    <row r="49" spans="1:12" ht="15.6" x14ac:dyDescent="0.3">
      <c r="A49" s="409">
        <v>14.125</v>
      </c>
      <c r="B49" s="218">
        <v>108.125</v>
      </c>
      <c r="C49" s="220"/>
      <c r="D49"/>
      <c r="E49" s="221">
        <v>-0.125</v>
      </c>
      <c r="F49" s="613"/>
      <c r="H49" s="222">
        <f t="shared" si="0"/>
        <v>108</v>
      </c>
      <c r="I49" s="224"/>
      <c r="K49" s="222">
        <f t="shared" si="1"/>
        <v>0.25</v>
      </c>
      <c r="L49" s="224"/>
    </row>
    <row r="50" spans="1:12" ht="15.6" x14ac:dyDescent="0.3">
      <c r="A50" s="409">
        <v>14.25</v>
      </c>
      <c r="B50" s="218">
        <v>108.375</v>
      </c>
      <c r="C50" s="220"/>
      <c r="D50"/>
      <c r="E50" s="221">
        <v>-0.125</v>
      </c>
      <c r="F50" s="613"/>
      <c r="H50" s="222">
        <f t="shared" si="0"/>
        <v>108.25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F86F5-9B08-4600-9C2F-BD1C550DBE82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4.4" x14ac:dyDescent="0.3"/>
  <cols>
    <col min="1" max="1" width="12.5546875" bestFit="1" customWidth="1"/>
    <col min="2" max="2" width="10.6640625" bestFit="1" customWidth="1"/>
    <col min="3" max="3" width="9" bestFit="1" customWidth="1"/>
    <col min="4" max="4" width="21" bestFit="1" customWidth="1"/>
    <col min="5" max="5" width="4.88671875" bestFit="1" customWidth="1"/>
    <col min="6" max="6" width="8.5546875" bestFit="1" customWidth="1"/>
    <col min="7" max="7" width="21" bestFit="1" customWidth="1"/>
    <col min="8" max="8" width="4.88671875" bestFit="1" customWidth="1"/>
    <col min="9" max="9" width="8.5546875" bestFit="1" customWidth="1"/>
    <col min="10" max="10" width="21" bestFit="1" customWidth="1"/>
    <col min="11" max="11" width="4.88671875" bestFit="1" customWidth="1"/>
    <col min="12" max="12" width="8.5546875" bestFit="1" customWidth="1"/>
    <col min="13" max="13" width="6.6640625" bestFit="1" customWidth="1"/>
    <col min="17" max="17" width="11.44140625" customWidth="1"/>
    <col min="19" max="19" width="12.109375" bestFit="1" customWidth="1"/>
  </cols>
  <sheetData>
    <row r="1" spans="1:23" x14ac:dyDescent="0.3">
      <c r="A1" s="701" t="s">
        <v>317</v>
      </c>
      <c r="B1" s="702">
        <v>45365</v>
      </c>
      <c r="C1" s="703" t="str">
        <f>TEXT(B1,"YYYYMMDD")</f>
        <v>20240314</v>
      </c>
      <c r="S1" s="704" t="s">
        <v>318</v>
      </c>
      <c r="T1" s="704"/>
      <c r="U1" s="704"/>
    </row>
    <row r="2" spans="1:23" x14ac:dyDescent="0.3">
      <c r="A2" s="701" t="s">
        <v>319</v>
      </c>
      <c r="B2" s="701" t="s">
        <v>320</v>
      </c>
      <c r="C2" s="703" t="str">
        <f>"v"&amp;B2</f>
        <v>vA</v>
      </c>
      <c r="S2" s="704"/>
      <c r="T2" s="704"/>
      <c r="U2" s="704"/>
    </row>
    <row r="3" spans="1:23" x14ac:dyDescent="0.3">
      <c r="A3" s="701" t="s">
        <v>321</v>
      </c>
      <c r="B3" s="705">
        <v>5.32</v>
      </c>
      <c r="C3" s="706" t="s">
        <v>322</v>
      </c>
      <c r="D3" s="200"/>
      <c r="E3" s="200"/>
      <c r="F3" s="200"/>
      <c r="G3" s="200"/>
      <c r="H3" s="200"/>
      <c r="I3" s="200"/>
    </row>
    <row r="5" spans="1:23" x14ac:dyDescent="0.3">
      <c r="A5" s="209"/>
      <c r="B5" s="707" t="s">
        <v>323</v>
      </c>
      <c r="C5" s="707"/>
      <c r="D5" s="707"/>
      <c r="E5" s="199" t="s">
        <v>324</v>
      </c>
      <c r="F5" s="199"/>
      <c r="G5" s="199"/>
      <c r="H5" s="707" t="s">
        <v>207</v>
      </c>
      <c r="I5" s="707"/>
      <c r="J5" s="707"/>
      <c r="K5" s="199" t="s">
        <v>325</v>
      </c>
      <c r="L5" s="199"/>
      <c r="M5" s="199"/>
    </row>
    <row r="6" spans="1:23" s="711" customFormat="1" x14ac:dyDescent="0.3">
      <c r="A6" s="708" t="s">
        <v>195</v>
      </c>
      <c r="B6" s="708" t="s">
        <v>154</v>
      </c>
      <c r="C6" s="708" t="s">
        <v>326</v>
      </c>
      <c r="D6" s="708" t="s">
        <v>327</v>
      </c>
      <c r="E6" s="709" t="s">
        <v>154</v>
      </c>
      <c r="F6" s="708" t="s">
        <v>326</v>
      </c>
      <c r="G6" s="708" t="s">
        <v>327</v>
      </c>
      <c r="H6" s="708" t="s">
        <v>154</v>
      </c>
      <c r="I6" s="708" t="s">
        <v>326</v>
      </c>
      <c r="J6" s="708" t="s">
        <v>327</v>
      </c>
      <c r="K6" s="708" t="s">
        <v>154</v>
      </c>
      <c r="L6" s="708" t="s">
        <v>326</v>
      </c>
      <c r="M6" s="708" t="s">
        <v>327</v>
      </c>
      <c r="N6" s="710" t="s">
        <v>328</v>
      </c>
      <c r="O6" s="710"/>
      <c r="P6" s="710"/>
      <c r="Q6" s="710"/>
    </row>
    <row r="7" spans="1:23" x14ac:dyDescent="0.3">
      <c r="A7" s="712">
        <v>45352</v>
      </c>
      <c r="B7" s="713"/>
      <c r="C7">
        <v>0.375</v>
      </c>
      <c r="E7" s="713"/>
      <c r="F7">
        <v>0.375</v>
      </c>
      <c r="H7" s="713"/>
      <c r="I7">
        <v>0.25</v>
      </c>
      <c r="K7" s="713"/>
      <c r="N7" s="714" t="s">
        <v>329</v>
      </c>
      <c r="O7" s="200"/>
      <c r="P7" s="200"/>
      <c r="Q7" s="200"/>
    </row>
    <row r="8" spans="1:23" x14ac:dyDescent="0.3">
      <c r="A8" s="712">
        <v>45355</v>
      </c>
      <c r="B8" s="713"/>
      <c r="C8">
        <v>0.125</v>
      </c>
      <c r="E8" s="713"/>
      <c r="F8">
        <v>0.125</v>
      </c>
      <c r="H8" s="713"/>
      <c r="I8">
        <v>0.125</v>
      </c>
      <c r="K8" s="713"/>
      <c r="N8" s="714" t="s">
        <v>330</v>
      </c>
      <c r="O8" s="200"/>
      <c r="P8" s="200"/>
      <c r="Q8" s="200"/>
    </row>
    <row r="9" spans="1:23" x14ac:dyDescent="0.3">
      <c r="A9" s="712">
        <v>45356</v>
      </c>
      <c r="B9" s="713" t="s">
        <v>331</v>
      </c>
      <c r="E9" s="713"/>
      <c r="H9" s="713"/>
      <c r="K9" s="713"/>
      <c r="N9" s="714" t="s">
        <v>332</v>
      </c>
      <c r="O9" s="200"/>
      <c r="P9" s="200"/>
      <c r="Q9" s="200"/>
    </row>
    <row r="10" spans="1:23" x14ac:dyDescent="0.3">
      <c r="A10" s="712">
        <v>45357</v>
      </c>
      <c r="B10" s="713"/>
      <c r="C10">
        <v>0.125</v>
      </c>
      <c r="E10" s="713"/>
      <c r="F10">
        <v>0.125</v>
      </c>
      <c r="H10" s="713"/>
      <c r="I10">
        <v>0.125</v>
      </c>
      <c r="K10" s="713"/>
      <c r="N10" s="714" t="s">
        <v>333</v>
      </c>
      <c r="O10" s="200"/>
      <c r="P10" s="200"/>
      <c r="Q10" s="200"/>
    </row>
    <row r="11" spans="1:23" x14ac:dyDescent="0.3">
      <c r="A11" s="712">
        <v>45358</v>
      </c>
      <c r="B11" s="713" t="s">
        <v>334</v>
      </c>
      <c r="E11" s="713" t="s">
        <v>335</v>
      </c>
      <c r="H11" s="713"/>
      <c r="K11" s="713"/>
      <c r="N11" s="714" t="s">
        <v>336</v>
      </c>
      <c r="O11" s="200"/>
      <c r="P11" s="200"/>
      <c r="Q11" s="200"/>
    </row>
    <row r="12" spans="1:23" x14ac:dyDescent="0.3">
      <c r="A12" s="712">
        <v>45359</v>
      </c>
      <c r="B12" s="713"/>
      <c r="E12" s="713"/>
      <c r="F12">
        <v>-0.25</v>
      </c>
      <c r="H12" s="713"/>
      <c r="K12" s="713"/>
      <c r="N12" s="714" t="s">
        <v>337</v>
      </c>
      <c r="O12" s="200"/>
      <c r="P12" s="200"/>
      <c r="Q12" s="200"/>
    </row>
    <row r="13" spans="1:23" x14ac:dyDescent="0.3">
      <c r="A13" s="712">
        <v>45362</v>
      </c>
      <c r="B13" s="713"/>
      <c r="E13" s="713"/>
      <c r="H13" s="713"/>
      <c r="K13" s="713"/>
      <c r="N13" s="714" t="s">
        <v>338</v>
      </c>
      <c r="O13" s="200"/>
      <c r="P13" s="200"/>
      <c r="Q13" s="200"/>
    </row>
    <row r="14" spans="1:23" x14ac:dyDescent="0.3">
      <c r="A14" s="712">
        <v>45363</v>
      </c>
      <c r="B14" s="713"/>
      <c r="C14">
        <v>-0.125</v>
      </c>
      <c r="E14" s="713"/>
      <c r="F14">
        <v>-0.125</v>
      </c>
      <c r="H14" s="713"/>
      <c r="I14">
        <v>-0.125</v>
      </c>
      <c r="K14" s="713"/>
      <c r="N14" s="714" t="s">
        <v>339</v>
      </c>
      <c r="O14" s="200"/>
      <c r="P14" s="200"/>
      <c r="Q14" s="200"/>
    </row>
    <row r="15" spans="1:23" ht="15" thickBot="1" x14ac:dyDescent="0.35">
      <c r="A15" s="712">
        <v>45363</v>
      </c>
      <c r="B15" s="713"/>
      <c r="C15">
        <v>-0.25</v>
      </c>
      <c r="E15" s="713"/>
      <c r="F15">
        <v>-0.25</v>
      </c>
      <c r="H15" s="713"/>
      <c r="K15" s="713"/>
      <c r="N15" s="714"/>
      <c r="O15" s="200"/>
      <c r="P15" s="200"/>
      <c r="Q15" s="200"/>
    </row>
    <row r="16" spans="1:23" ht="15" thickBot="1" x14ac:dyDescent="0.35">
      <c r="A16" s="712">
        <v>45364</v>
      </c>
      <c r="B16" s="713"/>
      <c r="C16">
        <v>-0.125</v>
      </c>
      <c r="E16" s="713"/>
      <c r="F16">
        <v>-0.125</v>
      </c>
      <c r="H16" s="713"/>
      <c r="I16">
        <v>-0.125</v>
      </c>
      <c r="K16" s="713"/>
      <c r="L16">
        <v>-0.125</v>
      </c>
      <c r="N16" s="714" t="s">
        <v>340</v>
      </c>
      <c r="O16" s="200"/>
      <c r="P16" s="200"/>
      <c r="Q16" s="200"/>
      <c r="S16" s="715" t="s">
        <v>341</v>
      </c>
      <c r="T16" s="716"/>
      <c r="U16" s="716"/>
      <c r="V16" s="716"/>
      <c r="W16" s="717"/>
    </row>
    <row r="17" spans="1:23" x14ac:dyDescent="0.3">
      <c r="A17" s="712">
        <v>45364</v>
      </c>
      <c r="B17" s="713"/>
      <c r="C17">
        <v>-0.125</v>
      </c>
      <c r="E17" s="713"/>
      <c r="F17">
        <v>-0.125</v>
      </c>
      <c r="H17" s="713"/>
      <c r="I17">
        <v>-0.125</v>
      </c>
      <c r="K17" s="713"/>
      <c r="L17">
        <v>-0.125</v>
      </c>
      <c r="N17" s="714"/>
      <c r="O17" s="200"/>
      <c r="P17" s="200"/>
      <c r="Q17" s="200"/>
      <c r="S17" s="225" t="s">
        <v>323</v>
      </c>
      <c r="T17" s="718">
        <v>-0.125</v>
      </c>
      <c r="U17" s="200"/>
      <c r="V17" s="200"/>
      <c r="W17" s="719"/>
    </row>
    <row r="18" spans="1:23" x14ac:dyDescent="0.3">
      <c r="A18" s="712">
        <v>45365</v>
      </c>
      <c r="B18" s="713"/>
      <c r="C18">
        <v>-0.125</v>
      </c>
      <c r="E18" s="713"/>
      <c r="F18">
        <v>-0.125</v>
      </c>
      <c r="H18" s="713"/>
      <c r="I18">
        <v>-0.125</v>
      </c>
      <c r="K18" s="713"/>
      <c r="L18">
        <v>-0.125</v>
      </c>
      <c r="N18" s="714" t="s">
        <v>342</v>
      </c>
      <c r="O18" s="200"/>
      <c r="P18" s="200"/>
      <c r="Q18" s="200"/>
      <c r="S18" s="225" t="s">
        <v>324</v>
      </c>
      <c r="T18" s="718">
        <v>-0.125</v>
      </c>
      <c r="U18" s="200"/>
      <c r="V18" s="200"/>
      <c r="W18" s="719"/>
    </row>
    <row r="19" spans="1:23" x14ac:dyDescent="0.3">
      <c r="A19" s="712"/>
      <c r="B19" s="713"/>
      <c r="E19" s="713"/>
      <c r="H19" s="713"/>
      <c r="K19" s="713"/>
      <c r="N19" s="714"/>
      <c r="O19" s="200"/>
      <c r="P19" s="200"/>
      <c r="Q19" s="200"/>
      <c r="S19" s="225" t="s">
        <v>207</v>
      </c>
      <c r="T19" s="718">
        <v>-0.125</v>
      </c>
      <c r="U19" s="200"/>
      <c r="V19" s="200"/>
      <c r="W19" s="719"/>
    </row>
    <row r="20" spans="1:23" ht="15" thickBot="1" x14ac:dyDescent="0.35">
      <c r="A20" s="712"/>
      <c r="B20" s="713"/>
      <c r="E20" s="713"/>
      <c r="H20" s="713"/>
      <c r="K20" s="713"/>
      <c r="N20" s="714"/>
      <c r="O20" s="200"/>
      <c r="P20" s="200"/>
      <c r="Q20" s="200"/>
      <c r="S20" s="235" t="s">
        <v>325</v>
      </c>
      <c r="T20" s="720">
        <v>-0.125</v>
      </c>
      <c r="U20" s="721"/>
      <c r="V20" s="721"/>
      <c r="W20" s="722"/>
    </row>
    <row r="21" spans="1:23" x14ac:dyDescent="0.3">
      <c r="A21" s="712"/>
      <c r="B21" s="713"/>
      <c r="E21" s="713"/>
      <c r="H21" s="713"/>
      <c r="K21" s="713"/>
      <c r="N21" s="714"/>
      <c r="O21" s="200"/>
      <c r="P21" s="200"/>
      <c r="Q21" s="200"/>
    </row>
    <row r="22" spans="1:23" x14ac:dyDescent="0.3">
      <c r="A22" s="712"/>
      <c r="B22" s="713"/>
      <c r="E22" s="713"/>
      <c r="H22" s="713"/>
      <c r="K22" s="713"/>
      <c r="N22" s="714"/>
      <c r="O22" s="200"/>
      <c r="P22" s="200"/>
      <c r="Q22" s="200"/>
    </row>
    <row r="23" spans="1:23" x14ac:dyDescent="0.3">
      <c r="A23" s="712"/>
      <c r="B23" s="713"/>
      <c r="E23" s="713"/>
      <c r="H23" s="713"/>
      <c r="K23" s="713"/>
      <c r="N23" s="714"/>
      <c r="O23" s="200"/>
      <c r="P23" s="200"/>
      <c r="Q23" s="200"/>
    </row>
    <row r="24" spans="1:23" x14ac:dyDescent="0.3">
      <c r="A24" s="712"/>
      <c r="B24" s="713"/>
      <c r="E24" s="713"/>
      <c r="H24" s="713"/>
      <c r="K24" s="713"/>
      <c r="N24" s="714"/>
      <c r="O24" s="200"/>
      <c r="P24" s="200"/>
      <c r="Q24" s="200"/>
    </row>
    <row r="25" spans="1:23" x14ac:dyDescent="0.3">
      <c r="A25" s="712"/>
      <c r="B25" s="713"/>
      <c r="E25" s="713"/>
      <c r="H25" s="713"/>
      <c r="K25" s="713"/>
      <c r="N25" s="714"/>
      <c r="O25" s="200"/>
      <c r="P25" s="200"/>
      <c r="Q25" s="200"/>
    </row>
    <row r="26" spans="1:23" x14ac:dyDescent="0.3">
      <c r="A26" s="712"/>
      <c r="B26" s="713"/>
      <c r="E26" s="713"/>
      <c r="H26" s="713"/>
      <c r="K26" s="713"/>
      <c r="N26" s="714"/>
      <c r="O26" s="200"/>
      <c r="P26" s="200"/>
      <c r="Q26" s="200"/>
    </row>
    <row r="27" spans="1:23" x14ac:dyDescent="0.3">
      <c r="A27" s="712"/>
      <c r="B27" s="713"/>
      <c r="E27" s="713"/>
      <c r="H27" s="713"/>
      <c r="K27" s="713"/>
      <c r="N27" s="714"/>
      <c r="O27" s="200"/>
      <c r="P27" s="200"/>
      <c r="Q27" s="200"/>
    </row>
    <row r="28" spans="1:23" x14ac:dyDescent="0.3">
      <c r="A28" s="712"/>
      <c r="B28" s="713"/>
      <c r="E28" s="713"/>
      <c r="H28" s="713"/>
      <c r="K28" s="713"/>
      <c r="N28" s="714"/>
      <c r="O28" s="200"/>
      <c r="P28" s="200"/>
      <c r="Q28" s="200"/>
    </row>
    <row r="29" spans="1:23" x14ac:dyDescent="0.3">
      <c r="A29" s="712"/>
      <c r="B29" s="713"/>
      <c r="E29" s="713"/>
      <c r="H29" s="713"/>
      <c r="K29" s="713"/>
      <c r="N29" s="714"/>
      <c r="O29" s="200"/>
      <c r="P29" s="200"/>
      <c r="Q29" s="200"/>
    </row>
    <row r="30" spans="1:23" x14ac:dyDescent="0.3">
      <c r="A30" s="712"/>
      <c r="B30" s="713"/>
      <c r="E30" s="713"/>
      <c r="H30" s="713"/>
      <c r="K30" s="713"/>
      <c r="N30" s="714"/>
      <c r="O30" s="200"/>
      <c r="P30" s="200"/>
      <c r="Q30" s="200"/>
    </row>
    <row r="31" spans="1:23" x14ac:dyDescent="0.3">
      <c r="A31" s="712"/>
      <c r="B31" s="713"/>
      <c r="E31" s="713"/>
      <c r="H31" s="713"/>
      <c r="K31" s="713"/>
      <c r="N31" s="714"/>
      <c r="O31" s="200"/>
      <c r="P31" s="200"/>
      <c r="Q31" s="200"/>
    </row>
    <row r="32" spans="1:23" x14ac:dyDescent="0.3">
      <c r="A32" s="712"/>
      <c r="B32" s="713"/>
      <c r="E32" s="713"/>
      <c r="H32" s="713"/>
      <c r="K32" s="713"/>
      <c r="N32" s="714"/>
      <c r="O32" s="200"/>
      <c r="P32" s="200"/>
      <c r="Q32" s="200"/>
    </row>
    <row r="33" spans="1:17" x14ac:dyDescent="0.3">
      <c r="A33" s="712"/>
      <c r="B33" s="713"/>
      <c r="E33" s="713"/>
      <c r="H33" s="713"/>
      <c r="K33" s="713"/>
      <c r="N33" s="714"/>
      <c r="O33" s="200"/>
      <c r="P33" s="200"/>
      <c r="Q33" s="200"/>
    </row>
    <row r="34" spans="1:17" x14ac:dyDescent="0.3">
      <c r="A34" s="712"/>
      <c r="B34" s="713"/>
      <c r="E34" s="713"/>
      <c r="H34" s="713"/>
      <c r="K34" s="713"/>
      <c r="N34" s="714"/>
      <c r="O34" s="200"/>
      <c r="P34" s="200"/>
      <c r="Q34" s="200"/>
    </row>
    <row r="35" spans="1:17" x14ac:dyDescent="0.3">
      <c r="A35" s="712"/>
      <c r="B35" s="713"/>
      <c r="E35" s="713"/>
      <c r="H35" s="713"/>
      <c r="K35" s="713"/>
      <c r="N35" s="714"/>
      <c r="O35" s="200"/>
      <c r="P35" s="200"/>
      <c r="Q35" s="200"/>
    </row>
    <row r="36" spans="1:17" x14ac:dyDescent="0.3">
      <c r="A36" s="712"/>
    </row>
    <row r="37" spans="1:17" x14ac:dyDescent="0.3">
      <c r="A37" s="712"/>
      <c r="N37" s="200"/>
      <c r="O37" s="200"/>
      <c r="P37" s="200"/>
      <c r="Q37" s="200"/>
    </row>
    <row r="38" spans="1:17" x14ac:dyDescent="0.3">
      <c r="A38" s="712"/>
      <c r="N38" s="200"/>
      <c r="O38" s="200"/>
      <c r="P38" s="200"/>
      <c r="Q38" s="200"/>
    </row>
    <row r="39" spans="1:17" x14ac:dyDescent="0.3">
      <c r="A39" s="712"/>
      <c r="N39" s="200"/>
      <c r="O39" s="200"/>
      <c r="P39" s="200"/>
      <c r="Q39" s="200"/>
    </row>
    <row r="40" spans="1:17" x14ac:dyDescent="0.3">
      <c r="A40" s="712"/>
      <c r="N40" s="200"/>
      <c r="O40" s="200"/>
      <c r="P40" s="200"/>
      <c r="Q40" s="200"/>
    </row>
    <row r="41" spans="1:17" x14ac:dyDescent="0.3">
      <c r="A41" s="712"/>
      <c r="N41" s="200"/>
      <c r="O41" s="200"/>
      <c r="P41" s="200"/>
    </row>
    <row r="42" spans="1:17" x14ac:dyDescent="0.3">
      <c r="A42" s="203"/>
      <c r="N42" s="200"/>
      <c r="O42" s="200"/>
      <c r="P42" s="200"/>
      <c r="Q42" s="200"/>
    </row>
    <row r="43" spans="1:17" x14ac:dyDescent="0.3">
      <c r="A43" s="712"/>
    </row>
    <row r="44" spans="1:17" x14ac:dyDescent="0.3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2F66DC8F-E6F3-4676-A51F-85895B82227D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Messina</dc:creator>
  <cp:lastModifiedBy>Carl Messina</cp:lastModifiedBy>
  <dcterms:created xsi:type="dcterms:W3CDTF">2024-03-14T14:05:39Z</dcterms:created>
  <dcterms:modified xsi:type="dcterms:W3CDTF">2024-03-14T14:05:43Z</dcterms:modified>
</cp:coreProperties>
</file>