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5vA\"/>
    </mc:Choice>
  </mc:AlternateContent>
  <xr:revisionPtr revIDLastSave="0" documentId="8_{39F348BF-7A53-4AC5-93A1-639A8B6633C0}" xr6:coauthVersionLast="47" xr6:coauthVersionMax="47" xr10:uidLastSave="{00000000-0000-0000-0000-000000000000}"/>
  <bookViews>
    <workbookView xWindow="-120" yWindow="-120" windowWidth="29040" windowHeight="15840" xr2:uid="{FD584DB9-3AFF-427F-9A28-C8B7FE2FB93D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C45" i="7" s="1"/>
  <c r="H43" i="8"/>
  <c r="K43" i="8" s="1"/>
  <c r="H42" i="8"/>
  <c r="H41" i="8"/>
  <c r="H40" i="8"/>
  <c r="C41" i="7" s="1"/>
  <c r="H39" i="8"/>
  <c r="K39" i="8" s="1"/>
  <c r="H38" i="8"/>
  <c r="H37" i="8"/>
  <c r="K37" i="8" s="1"/>
  <c r="H36" i="8"/>
  <c r="C37" i="7" s="1"/>
  <c r="H35" i="8"/>
  <c r="K35" i="8" s="1"/>
  <c r="H34" i="8"/>
  <c r="H33" i="8"/>
  <c r="H32" i="8"/>
  <c r="C33" i="7" s="1"/>
  <c r="H31" i="8"/>
  <c r="K31" i="8" s="1"/>
  <c r="H30" i="8"/>
  <c r="H29" i="8"/>
  <c r="K29" i="8" s="1"/>
  <c r="H28" i="8"/>
  <c r="C29" i="7" s="1"/>
  <c r="H27" i="8"/>
  <c r="K27" i="8" s="1"/>
  <c r="H26" i="8"/>
  <c r="H25" i="8"/>
  <c r="H24" i="8"/>
  <c r="C25" i="7" s="1"/>
  <c r="H23" i="8"/>
  <c r="K23" i="8" s="1"/>
  <c r="H22" i="8"/>
  <c r="H21" i="8"/>
  <c r="K21" i="8" s="1"/>
  <c r="H20" i="8"/>
  <c r="C21" i="7" s="1"/>
  <c r="H19" i="8"/>
  <c r="K19" i="8" s="1"/>
  <c r="H18" i="8"/>
  <c r="H17" i="8"/>
  <c r="H16" i="8"/>
  <c r="H15" i="8"/>
  <c r="K15" i="8" s="1"/>
  <c r="H14" i="8"/>
  <c r="H13" i="8"/>
  <c r="K13" i="8" s="1"/>
  <c r="H12" i="8"/>
  <c r="C13" i="7" s="1"/>
  <c r="H11" i="8"/>
  <c r="K11" i="8" s="1"/>
  <c r="H10" i="8"/>
  <c r="H9" i="8"/>
  <c r="H8" i="8"/>
  <c r="C9" i="7" s="1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B37" i="7"/>
  <c r="C36" i="7"/>
  <c r="B36" i="7"/>
  <c r="C35" i="7"/>
  <c r="B35" i="7"/>
  <c r="C34" i="7"/>
  <c r="B34" i="7"/>
  <c r="B33" i="7"/>
  <c r="C32" i="7"/>
  <c r="B32" i="7"/>
  <c r="C31" i="7"/>
  <c r="B31" i="7"/>
  <c r="B30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M40" i="6" s="1"/>
  <c r="H40" i="6"/>
  <c r="L41" i="6" s="1"/>
  <c r="J39" i="6"/>
  <c r="I39" i="6"/>
  <c r="H39" i="6"/>
  <c r="I38" i="6"/>
  <c r="D39" i="5" s="1"/>
  <c r="H38" i="6"/>
  <c r="C39" i="5" s="1"/>
  <c r="I37" i="6"/>
  <c r="H37" i="6"/>
  <c r="I36" i="6"/>
  <c r="H36" i="6"/>
  <c r="I35" i="6"/>
  <c r="H35" i="6"/>
  <c r="I34" i="6"/>
  <c r="H34" i="6"/>
  <c r="L34" i="6" s="1"/>
  <c r="I33" i="6"/>
  <c r="J33" i="6" s="1"/>
  <c r="H33" i="6"/>
  <c r="C34" i="5" s="1"/>
  <c r="I32" i="6"/>
  <c r="H32" i="6"/>
  <c r="I31" i="6"/>
  <c r="J31" i="6" s="1"/>
  <c r="H31" i="6"/>
  <c r="L31" i="6" s="1"/>
  <c r="I30" i="6"/>
  <c r="H30" i="6"/>
  <c r="I29" i="6"/>
  <c r="H29" i="6"/>
  <c r="C30" i="5" s="1"/>
  <c r="I28" i="6"/>
  <c r="H28" i="6"/>
  <c r="I27" i="6"/>
  <c r="H27" i="6"/>
  <c r="L28" i="6" s="1"/>
  <c r="I26" i="6"/>
  <c r="H26" i="6"/>
  <c r="C27" i="5" s="1"/>
  <c r="I25" i="6"/>
  <c r="J25" i="6" s="1"/>
  <c r="H25" i="6"/>
  <c r="I24" i="6"/>
  <c r="M24" i="6" s="1"/>
  <c r="H24" i="6"/>
  <c r="L25" i="6" s="1"/>
  <c r="J23" i="6"/>
  <c r="I23" i="6"/>
  <c r="H23" i="6"/>
  <c r="L23" i="6" s="1"/>
  <c r="I22" i="6"/>
  <c r="D23" i="5" s="1"/>
  <c r="H22" i="6"/>
  <c r="I21" i="6"/>
  <c r="H21" i="6"/>
  <c r="I20" i="6"/>
  <c r="H20" i="6"/>
  <c r="I19" i="6"/>
  <c r="H19" i="6"/>
  <c r="I18" i="6"/>
  <c r="D19" i="5" s="1"/>
  <c r="H18" i="6"/>
  <c r="J18" i="6" s="1"/>
  <c r="I17" i="6"/>
  <c r="M17" i="6" s="1"/>
  <c r="H17" i="6"/>
  <c r="L18" i="6" s="1"/>
  <c r="I16" i="6"/>
  <c r="H16" i="6"/>
  <c r="I15" i="6"/>
  <c r="J15" i="6" s="1"/>
  <c r="H15" i="6"/>
  <c r="I14" i="6"/>
  <c r="H14" i="6"/>
  <c r="I13" i="6"/>
  <c r="J13" i="6" s="1"/>
  <c r="H13" i="6"/>
  <c r="I12" i="6"/>
  <c r="J12" i="6" s="1"/>
  <c r="H12" i="6"/>
  <c r="I11" i="6"/>
  <c r="J11" i="6" s="1"/>
  <c r="H11" i="6"/>
  <c r="I10" i="6"/>
  <c r="M10" i="6" s="1"/>
  <c r="H10" i="6"/>
  <c r="J10" i="6" s="1"/>
  <c r="J9" i="6"/>
  <c r="I9" i="6"/>
  <c r="H9" i="6"/>
  <c r="L10" i="6" s="1"/>
  <c r="I8" i="6"/>
  <c r="H8" i="6"/>
  <c r="I7" i="6"/>
  <c r="M7" i="6" s="1"/>
  <c r="H7" i="6"/>
  <c r="L7" i="6" s="1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B39" i="5"/>
  <c r="D38" i="5"/>
  <c r="B38" i="5"/>
  <c r="D37" i="5"/>
  <c r="C37" i="5"/>
  <c r="B37" i="5"/>
  <c r="D36" i="5"/>
  <c r="C36" i="5"/>
  <c r="B36" i="5"/>
  <c r="B35" i="5"/>
  <c r="D34" i="5"/>
  <c r="B34" i="5"/>
  <c r="C33" i="5"/>
  <c r="B33" i="5"/>
  <c r="B32" i="5"/>
  <c r="D31" i="5"/>
  <c r="C31" i="5"/>
  <c r="B31" i="5"/>
  <c r="D30" i="5"/>
  <c r="B30" i="5"/>
  <c r="D29" i="5"/>
  <c r="C29" i="5"/>
  <c r="B29" i="5"/>
  <c r="D28" i="5"/>
  <c r="B28" i="5"/>
  <c r="D27" i="5"/>
  <c r="B27" i="5"/>
  <c r="D26" i="5"/>
  <c r="C26" i="5"/>
  <c r="B26" i="5"/>
  <c r="D25" i="5"/>
  <c r="B25" i="5"/>
  <c r="D24" i="5"/>
  <c r="B24" i="5"/>
  <c r="C23" i="5"/>
  <c r="B23" i="5"/>
  <c r="D22" i="5"/>
  <c r="C22" i="5"/>
  <c r="B22" i="5"/>
  <c r="D21" i="5"/>
  <c r="C21" i="5"/>
  <c r="B21" i="5"/>
  <c r="D20" i="5"/>
  <c r="B20" i="5"/>
  <c r="B19" i="5"/>
  <c r="D18" i="5"/>
  <c r="B18" i="5"/>
  <c r="D17" i="5"/>
  <c r="B17" i="5"/>
  <c r="C16" i="5"/>
  <c r="B16" i="5"/>
  <c r="D15" i="5"/>
  <c r="C15" i="5"/>
  <c r="B15" i="5"/>
  <c r="C14" i="5"/>
  <c r="B14" i="5"/>
  <c r="C13" i="5"/>
  <c r="B13" i="5"/>
  <c r="D12" i="5"/>
  <c r="C12" i="5"/>
  <c r="B12" i="5"/>
  <c r="D11" i="5"/>
  <c r="B11" i="5"/>
  <c r="D10" i="5"/>
  <c r="B10" i="5"/>
  <c r="D9" i="5"/>
  <c r="C9" i="5"/>
  <c r="B9" i="5"/>
  <c r="B8" i="5"/>
  <c r="D7" i="5"/>
  <c r="C7" i="5"/>
  <c r="B7" i="5"/>
  <c r="D4" i="5"/>
  <c r="I44" i="4"/>
  <c r="H44" i="4"/>
  <c r="L44" i="4" s="1"/>
  <c r="I43" i="4"/>
  <c r="J43" i="4" s="1"/>
  <c r="H43" i="4"/>
  <c r="I42" i="4"/>
  <c r="M42" i="4" s="1"/>
  <c r="H42" i="4"/>
  <c r="L42" i="4" s="1"/>
  <c r="I41" i="4"/>
  <c r="J41" i="4" s="1"/>
  <c r="H41" i="4"/>
  <c r="I40" i="4"/>
  <c r="M40" i="4" s="1"/>
  <c r="H40" i="4"/>
  <c r="C41" i="3" s="1"/>
  <c r="I39" i="4"/>
  <c r="H39" i="4"/>
  <c r="L39" i="4" s="1"/>
  <c r="I38" i="4"/>
  <c r="H38" i="4"/>
  <c r="C39" i="3" s="1"/>
  <c r="I37" i="4"/>
  <c r="H37" i="4"/>
  <c r="J37" i="4" s="1"/>
  <c r="I36" i="4"/>
  <c r="H36" i="4"/>
  <c r="C37" i="3" s="1"/>
  <c r="I35" i="4"/>
  <c r="J35" i="4" s="1"/>
  <c r="H35" i="4"/>
  <c r="I34" i="4"/>
  <c r="H34" i="4"/>
  <c r="I33" i="4"/>
  <c r="H33" i="4"/>
  <c r="L33" i="4" s="1"/>
  <c r="I32" i="4"/>
  <c r="M32" i="4" s="1"/>
  <c r="H32" i="4"/>
  <c r="I31" i="4"/>
  <c r="D32" i="3" s="1"/>
  <c r="H31" i="4"/>
  <c r="L31" i="4" s="1"/>
  <c r="I30" i="4"/>
  <c r="J30" i="4" s="1"/>
  <c r="H30" i="4"/>
  <c r="I29" i="4"/>
  <c r="H29" i="4"/>
  <c r="J29" i="4" s="1"/>
  <c r="I28" i="4"/>
  <c r="M28" i="4" s="1"/>
  <c r="H28" i="4"/>
  <c r="J27" i="4"/>
  <c r="I27" i="4"/>
  <c r="D28" i="3" s="1"/>
  <c r="H27" i="4"/>
  <c r="L28" i="4" s="1"/>
  <c r="I26" i="4"/>
  <c r="H26" i="4"/>
  <c r="I25" i="4"/>
  <c r="H25" i="4"/>
  <c r="L25" i="4" s="1"/>
  <c r="I24" i="4"/>
  <c r="H24" i="4"/>
  <c r="C25" i="3" s="1"/>
  <c r="I23" i="4"/>
  <c r="D24" i="3" s="1"/>
  <c r="H23" i="4"/>
  <c r="L23" i="4" s="1"/>
  <c r="I22" i="4"/>
  <c r="J22" i="4" s="1"/>
  <c r="H22" i="4"/>
  <c r="I21" i="4"/>
  <c r="M21" i="4" s="1"/>
  <c r="H21" i="4"/>
  <c r="J21" i="4" s="1"/>
  <c r="I20" i="4"/>
  <c r="H20" i="4"/>
  <c r="C21" i="3" s="1"/>
  <c r="I19" i="4"/>
  <c r="J19" i="4" s="1"/>
  <c r="H19" i="4"/>
  <c r="I18" i="4"/>
  <c r="M18" i="4" s="1"/>
  <c r="H18" i="4"/>
  <c r="J17" i="4"/>
  <c r="I17" i="4"/>
  <c r="H17" i="4"/>
  <c r="I16" i="4"/>
  <c r="M17" i="4" s="1"/>
  <c r="H16" i="4"/>
  <c r="I15" i="4"/>
  <c r="J15" i="4" s="1"/>
  <c r="H15" i="4"/>
  <c r="L15" i="4" s="1"/>
  <c r="L14" i="4"/>
  <c r="I14" i="4"/>
  <c r="J14" i="4" s="1"/>
  <c r="H14" i="4"/>
  <c r="I13" i="4"/>
  <c r="M13" i="4" s="1"/>
  <c r="H13" i="4"/>
  <c r="I12" i="4"/>
  <c r="J12" i="4" s="1"/>
  <c r="H12" i="4"/>
  <c r="I11" i="4"/>
  <c r="J11" i="4" s="1"/>
  <c r="H11" i="4"/>
  <c r="L12" i="4" s="1"/>
  <c r="I10" i="4"/>
  <c r="H10" i="4"/>
  <c r="L10" i="4" s="1"/>
  <c r="I9" i="4"/>
  <c r="J9" i="4" s="1"/>
  <c r="H9" i="4"/>
  <c r="I8" i="4"/>
  <c r="H8" i="4"/>
  <c r="L9" i="4" s="1"/>
  <c r="I7" i="4"/>
  <c r="J7" i="4" s="1"/>
  <c r="H7" i="4"/>
  <c r="I6" i="4"/>
  <c r="H6" i="4"/>
  <c r="C7" i="3" s="1"/>
  <c r="B3" i="4"/>
  <c r="E56" i="3" s="1"/>
  <c r="D45" i="3"/>
  <c r="C45" i="3"/>
  <c r="B45" i="3"/>
  <c r="C44" i="3"/>
  <c r="B44" i="3"/>
  <c r="B43" i="3"/>
  <c r="D42" i="3"/>
  <c r="C42" i="3"/>
  <c r="B42" i="3"/>
  <c r="D41" i="3"/>
  <c r="B41" i="3"/>
  <c r="D40" i="3"/>
  <c r="B40" i="3"/>
  <c r="D39" i="3"/>
  <c r="B39" i="3"/>
  <c r="D38" i="3"/>
  <c r="C38" i="3"/>
  <c r="B38" i="3"/>
  <c r="B37" i="3"/>
  <c r="C36" i="3"/>
  <c r="B36" i="3"/>
  <c r="D35" i="3"/>
  <c r="C35" i="3"/>
  <c r="B35" i="3"/>
  <c r="D34" i="3"/>
  <c r="C34" i="3"/>
  <c r="B34" i="3"/>
  <c r="C33" i="3"/>
  <c r="B33" i="3"/>
  <c r="B32" i="3"/>
  <c r="D31" i="3"/>
  <c r="C31" i="3"/>
  <c r="B31" i="3"/>
  <c r="D30" i="3"/>
  <c r="C30" i="3"/>
  <c r="B30" i="3"/>
  <c r="C29" i="3"/>
  <c r="B29" i="3"/>
  <c r="C28" i="3"/>
  <c r="B28" i="3"/>
  <c r="D27" i="3"/>
  <c r="C27" i="3"/>
  <c r="B27" i="3"/>
  <c r="D26" i="3"/>
  <c r="C26" i="3"/>
  <c r="B26" i="3"/>
  <c r="D25" i="3"/>
  <c r="B25" i="3"/>
  <c r="B24" i="3"/>
  <c r="D23" i="3"/>
  <c r="C23" i="3"/>
  <c r="B23" i="3"/>
  <c r="B22" i="3"/>
  <c r="D21" i="3"/>
  <c r="B21" i="3"/>
  <c r="C20" i="3"/>
  <c r="B20" i="3"/>
  <c r="D19" i="3"/>
  <c r="B19" i="3"/>
  <c r="D18" i="3"/>
  <c r="C18" i="3"/>
  <c r="B18" i="3"/>
  <c r="D17" i="3"/>
  <c r="B17" i="3"/>
  <c r="D16" i="3"/>
  <c r="C16" i="3"/>
  <c r="B16" i="3"/>
  <c r="D15" i="3"/>
  <c r="C15" i="3"/>
  <c r="B15" i="3"/>
  <c r="C14" i="3"/>
  <c r="B14" i="3"/>
  <c r="C13" i="3"/>
  <c r="B13" i="3"/>
  <c r="B12" i="3"/>
  <c r="D11" i="3"/>
  <c r="B11" i="3"/>
  <c r="D10" i="3"/>
  <c r="C10" i="3"/>
  <c r="B10" i="3"/>
  <c r="D9" i="3"/>
  <c r="B9" i="3"/>
  <c r="C8" i="3"/>
  <c r="B8" i="3"/>
  <c r="D7" i="3"/>
  <c r="B7" i="3"/>
  <c r="D4" i="3"/>
  <c r="L30" i="2"/>
  <c r="K30" i="2"/>
  <c r="J30" i="2"/>
  <c r="R30" i="2" s="1"/>
  <c r="L29" i="2"/>
  <c r="K29" i="2"/>
  <c r="S29" i="2" s="1"/>
  <c r="J29" i="2"/>
  <c r="L28" i="2"/>
  <c r="T28" i="2" s="1"/>
  <c r="K28" i="2"/>
  <c r="S28" i="2" s="1"/>
  <c r="J28" i="2"/>
  <c r="C28" i="1" s="1"/>
  <c r="L27" i="2"/>
  <c r="K27" i="2"/>
  <c r="S27" i="2" s="1"/>
  <c r="J27" i="2"/>
  <c r="L26" i="2"/>
  <c r="T26" i="2" s="1"/>
  <c r="K26" i="2"/>
  <c r="J26" i="2"/>
  <c r="R26" i="2" s="1"/>
  <c r="L25" i="2"/>
  <c r="T25" i="2" s="1"/>
  <c r="K25" i="2"/>
  <c r="S25" i="2" s="1"/>
  <c r="J25" i="2"/>
  <c r="L24" i="2"/>
  <c r="T24" i="2" s="1"/>
  <c r="K24" i="2"/>
  <c r="J24" i="2"/>
  <c r="R24" i="2" s="1"/>
  <c r="L23" i="2"/>
  <c r="K23" i="2"/>
  <c r="S23" i="2" s="1"/>
  <c r="J23" i="2"/>
  <c r="R23" i="2" s="1"/>
  <c r="L22" i="2"/>
  <c r="T22" i="2" s="1"/>
  <c r="K22" i="2"/>
  <c r="J22" i="2"/>
  <c r="R22" i="2" s="1"/>
  <c r="L21" i="2"/>
  <c r="K21" i="2"/>
  <c r="S21" i="2" s="1"/>
  <c r="J21" i="2"/>
  <c r="L20" i="2"/>
  <c r="T20" i="2" s="1"/>
  <c r="K20" i="2"/>
  <c r="S20" i="2" s="1"/>
  <c r="J20" i="2"/>
  <c r="R20" i="2" s="1"/>
  <c r="L19" i="2"/>
  <c r="K19" i="2"/>
  <c r="S19" i="2" s="1"/>
  <c r="J19" i="2"/>
  <c r="L18" i="2"/>
  <c r="T18" i="2" s="1"/>
  <c r="K18" i="2"/>
  <c r="J18" i="2"/>
  <c r="R18" i="2" s="1"/>
  <c r="L17" i="2"/>
  <c r="T17" i="2" s="1"/>
  <c r="K17" i="2"/>
  <c r="S17" i="2" s="1"/>
  <c r="J17" i="2"/>
  <c r="L16" i="2"/>
  <c r="T16" i="2" s="1"/>
  <c r="K16" i="2"/>
  <c r="J16" i="2"/>
  <c r="R16" i="2" s="1"/>
  <c r="L15" i="2"/>
  <c r="K15" i="2"/>
  <c r="S15" i="2" s="1"/>
  <c r="J15" i="2"/>
  <c r="R15" i="2" s="1"/>
  <c r="L14" i="2"/>
  <c r="T14" i="2" s="1"/>
  <c r="K14" i="2"/>
  <c r="J14" i="2"/>
  <c r="R14" i="2" s="1"/>
  <c r="L13" i="2"/>
  <c r="K13" i="2"/>
  <c r="S13" i="2" s="1"/>
  <c r="J13" i="2"/>
  <c r="L12" i="2"/>
  <c r="T12" i="2" s="1"/>
  <c r="K12" i="2"/>
  <c r="S12" i="2" s="1"/>
  <c r="J12" i="2"/>
  <c r="R12" i="2" s="1"/>
  <c r="L11" i="2"/>
  <c r="K11" i="2"/>
  <c r="S11" i="2" s="1"/>
  <c r="J11" i="2"/>
  <c r="L10" i="2"/>
  <c r="T10" i="2" s="1"/>
  <c r="K10" i="2"/>
  <c r="J10" i="2"/>
  <c r="R10" i="2" s="1"/>
  <c r="L9" i="2"/>
  <c r="T9" i="2" s="1"/>
  <c r="K9" i="2"/>
  <c r="S9" i="2" s="1"/>
  <c r="J9" i="2"/>
  <c r="L8" i="2"/>
  <c r="T8" i="2" s="1"/>
  <c r="K8" i="2"/>
  <c r="J8" i="2"/>
  <c r="R8" i="2" s="1"/>
  <c r="L7" i="2"/>
  <c r="K7" i="2"/>
  <c r="S7" i="2" s="1"/>
  <c r="J7" i="2"/>
  <c r="R7" i="2" s="1"/>
  <c r="L6" i="2"/>
  <c r="P6" i="2" s="1"/>
  <c r="K6" i="2"/>
  <c r="O6" i="2" s="1"/>
  <c r="J6" i="2"/>
  <c r="E30" i="1"/>
  <c r="D30" i="1"/>
  <c r="C30" i="1"/>
  <c r="B30" i="1"/>
  <c r="E29" i="1"/>
  <c r="C29" i="1"/>
  <c r="B29" i="1"/>
  <c r="D28" i="1"/>
  <c r="B28" i="1"/>
  <c r="E27" i="1"/>
  <c r="D27" i="1"/>
  <c r="B27" i="1"/>
  <c r="D26" i="1"/>
  <c r="B26" i="1"/>
  <c r="E25" i="1"/>
  <c r="D25" i="1"/>
  <c r="C25" i="1"/>
  <c r="B25" i="1"/>
  <c r="E24" i="1"/>
  <c r="D24" i="1"/>
  <c r="B24" i="1"/>
  <c r="E23" i="1"/>
  <c r="B23" i="1"/>
  <c r="E22" i="1"/>
  <c r="D22" i="1"/>
  <c r="C22" i="1"/>
  <c r="B22" i="1"/>
  <c r="E21" i="1"/>
  <c r="C21" i="1"/>
  <c r="B21" i="1"/>
  <c r="D20" i="1"/>
  <c r="B20" i="1"/>
  <c r="E19" i="1"/>
  <c r="D19" i="1"/>
  <c r="B19" i="1"/>
  <c r="D18" i="1"/>
  <c r="B18" i="1"/>
  <c r="E17" i="1"/>
  <c r="D17" i="1"/>
  <c r="C17" i="1"/>
  <c r="B17" i="1"/>
  <c r="E16" i="1"/>
  <c r="D16" i="1"/>
  <c r="B16" i="1"/>
  <c r="E15" i="1"/>
  <c r="B15" i="1"/>
  <c r="E14" i="1"/>
  <c r="D14" i="1"/>
  <c r="C14" i="1"/>
  <c r="B14" i="1"/>
  <c r="E13" i="1"/>
  <c r="C13" i="1"/>
  <c r="B13" i="1"/>
  <c r="D12" i="1"/>
  <c r="B12" i="1"/>
  <c r="E11" i="1"/>
  <c r="D11" i="1"/>
  <c r="B11" i="1"/>
  <c r="D10" i="1"/>
  <c r="B10" i="1"/>
  <c r="E9" i="1"/>
  <c r="D9" i="1"/>
  <c r="C9" i="1"/>
  <c r="B9" i="1"/>
  <c r="E8" i="1"/>
  <c r="D8" i="1"/>
  <c r="B8" i="1"/>
  <c r="E7" i="1"/>
  <c r="B7" i="1"/>
  <c r="E6" i="1"/>
  <c r="D6" i="1"/>
  <c r="C6" i="1"/>
  <c r="B6" i="1"/>
  <c r="C4" i="1"/>
  <c r="C12" i="3" l="1"/>
  <c r="D33" i="3"/>
  <c r="M7" i="4"/>
  <c r="L17" i="6"/>
  <c r="L20" i="6"/>
  <c r="L38" i="6"/>
  <c r="C8" i="1"/>
  <c r="C10" i="1"/>
  <c r="C12" i="1"/>
  <c r="C16" i="1"/>
  <c r="C18" i="1"/>
  <c r="C20" i="1"/>
  <c r="C24" i="1"/>
  <c r="C26" i="1"/>
  <c r="T7" i="2"/>
  <c r="S10" i="2"/>
  <c r="R13" i="2"/>
  <c r="T15" i="2"/>
  <c r="S18" i="2"/>
  <c r="R21" i="2"/>
  <c r="T23" i="2"/>
  <c r="S26" i="2"/>
  <c r="R29" i="2"/>
  <c r="D12" i="3"/>
  <c r="D20" i="3"/>
  <c r="D36" i="3"/>
  <c r="D44" i="3"/>
  <c r="L7" i="4"/>
  <c r="M10" i="4"/>
  <c r="M20" i="4"/>
  <c r="M24" i="4"/>
  <c r="L43" i="4"/>
  <c r="C10" i="5"/>
  <c r="C18" i="5"/>
  <c r="J6" i="6"/>
  <c r="L14" i="6"/>
  <c r="M16" i="6"/>
  <c r="J19" i="6"/>
  <c r="M26" i="6"/>
  <c r="J30" i="6"/>
  <c r="J37" i="6"/>
  <c r="K14" i="8"/>
  <c r="K22" i="8"/>
  <c r="K30" i="8"/>
  <c r="K38" i="8"/>
  <c r="K46" i="8"/>
  <c r="E10" i="1"/>
  <c r="E12" i="1"/>
  <c r="E18" i="1"/>
  <c r="E20" i="1"/>
  <c r="E26" i="1"/>
  <c r="R11" i="2"/>
  <c r="S16" i="2"/>
  <c r="T21" i="2"/>
  <c r="R27" i="2"/>
  <c r="M36" i="4"/>
  <c r="D13" i="5"/>
  <c r="C24" i="5"/>
  <c r="J38" i="6"/>
  <c r="K16" i="8"/>
  <c r="K48" i="8"/>
  <c r="D13" i="3"/>
  <c r="C24" i="3"/>
  <c r="D29" i="3"/>
  <c r="C32" i="3"/>
  <c r="D37" i="3"/>
  <c r="C40" i="3"/>
  <c r="M9" i="4"/>
  <c r="L26" i="4"/>
  <c r="M29" i="4"/>
  <c r="L40" i="4"/>
  <c r="D8" i="5"/>
  <c r="C11" i="5"/>
  <c r="D16" i="5"/>
  <c r="C19" i="5"/>
  <c r="D32" i="5"/>
  <c r="C35" i="5"/>
  <c r="J7" i="6"/>
  <c r="J14" i="6"/>
  <c r="J17" i="6"/>
  <c r="L22" i="6"/>
  <c r="L36" i="6"/>
  <c r="L39" i="6"/>
  <c r="C17" i="7"/>
  <c r="C49" i="7"/>
  <c r="K9" i="8"/>
  <c r="K17" i="8"/>
  <c r="K25" i="8"/>
  <c r="K33" i="8"/>
  <c r="K41" i="8"/>
  <c r="K49" i="8"/>
  <c r="E28" i="1"/>
  <c r="S8" i="2"/>
  <c r="T13" i="2"/>
  <c r="R19" i="2"/>
  <c r="S24" i="2"/>
  <c r="T29" i="2"/>
  <c r="M12" i="4"/>
  <c r="L18" i="4"/>
  <c r="C8" i="5"/>
  <c r="C32" i="5"/>
  <c r="J20" i="6"/>
  <c r="J27" i="6"/>
  <c r="M34" i="6"/>
  <c r="K8" i="8"/>
  <c r="K24" i="8"/>
  <c r="K32" i="8"/>
  <c r="K40" i="8"/>
  <c r="C7" i="1"/>
  <c r="C11" i="1"/>
  <c r="C15" i="1"/>
  <c r="C19" i="1"/>
  <c r="C23" i="1"/>
  <c r="C27" i="1"/>
  <c r="R9" i="2"/>
  <c r="T11" i="2"/>
  <c r="S14" i="2"/>
  <c r="R17" i="2"/>
  <c r="T19" i="2"/>
  <c r="S22" i="2"/>
  <c r="R25" i="2"/>
  <c r="T27" i="2"/>
  <c r="S30" i="2"/>
  <c r="D8" i="3"/>
  <c r="C11" i="3"/>
  <c r="C19" i="3"/>
  <c r="C43" i="3"/>
  <c r="L20" i="4"/>
  <c r="M27" i="4"/>
  <c r="L34" i="4"/>
  <c r="M37" i="4"/>
  <c r="L41" i="4"/>
  <c r="M44" i="4"/>
  <c r="D35" i="5"/>
  <c r="C38" i="5"/>
  <c r="L12" i="6"/>
  <c r="L15" i="6"/>
  <c r="J21" i="6"/>
  <c r="L26" i="6"/>
  <c r="J28" i="6"/>
  <c r="L33" i="6"/>
  <c r="J35" i="6"/>
  <c r="M42" i="6"/>
  <c r="K10" i="8"/>
  <c r="K18" i="8"/>
  <c r="K26" i="8"/>
  <c r="K34" i="8"/>
  <c r="K42" i="8"/>
  <c r="D7" i="1"/>
  <c r="D13" i="1"/>
  <c r="D15" i="1"/>
  <c r="D21" i="1"/>
  <c r="D23" i="1"/>
  <c r="D29" i="1"/>
  <c r="R28" i="2"/>
  <c r="T30" i="2"/>
  <c r="C22" i="3"/>
  <c r="D43" i="3"/>
  <c r="L17" i="4"/>
  <c r="M35" i="4"/>
  <c r="D14" i="5"/>
  <c r="C17" i="5"/>
  <c r="C25" i="5"/>
  <c r="L9" i="6"/>
  <c r="L30" i="6"/>
  <c r="M33" i="6"/>
  <c r="C14" i="7"/>
  <c r="C22" i="7"/>
  <c r="C30" i="7"/>
  <c r="C38" i="7"/>
  <c r="C46" i="7"/>
  <c r="C9" i="3"/>
  <c r="D14" i="3"/>
  <c r="C17" i="3"/>
  <c r="D22" i="3"/>
  <c r="J13" i="4"/>
  <c r="L36" i="4"/>
  <c r="J38" i="4"/>
  <c r="C20" i="5"/>
  <c r="C28" i="5"/>
  <c r="D33" i="5"/>
  <c r="D41" i="5"/>
  <c r="M8" i="6"/>
  <c r="M18" i="6"/>
  <c r="J22" i="6"/>
  <c r="J29" i="6"/>
  <c r="J36" i="6"/>
  <c r="K12" i="8"/>
  <c r="K20" i="8"/>
  <c r="K28" i="8"/>
  <c r="K36" i="8"/>
  <c r="K44" i="8"/>
  <c r="M36" i="6"/>
  <c r="M9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M39" i="6"/>
  <c r="M12" i="6"/>
  <c r="M25" i="6"/>
  <c r="M41" i="6"/>
  <c r="L8" i="6"/>
  <c r="M11" i="6"/>
  <c r="L16" i="6"/>
  <c r="M19" i="6"/>
  <c r="L24" i="6"/>
  <c r="M27" i="6"/>
  <c r="L32" i="6"/>
  <c r="M35" i="6"/>
  <c r="L40" i="6"/>
  <c r="M20" i="6"/>
  <c r="M28" i="6"/>
  <c r="L13" i="6"/>
  <c r="L21" i="6"/>
  <c r="J26" i="6"/>
  <c r="L29" i="6"/>
  <c r="M32" i="6"/>
  <c r="J34" i="6"/>
  <c r="L37" i="6"/>
  <c r="J42" i="6"/>
  <c r="M23" i="6"/>
  <c r="M31" i="6"/>
  <c r="M13" i="6"/>
  <c r="M21" i="6"/>
  <c r="M29" i="6"/>
  <c r="M37" i="6"/>
  <c r="M15" i="6"/>
  <c r="L22" i="4"/>
  <c r="M25" i="4"/>
  <c r="L30" i="4"/>
  <c r="M33" i="4"/>
  <c r="L38" i="4"/>
  <c r="M41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M11" i="4"/>
  <c r="M19" i="4"/>
  <c r="L32" i="4"/>
  <c r="M8" i="4"/>
  <c r="J10" i="4"/>
  <c r="L13" i="4"/>
  <c r="M16" i="4"/>
  <c r="J18" i="4"/>
  <c r="L21" i="4"/>
  <c r="J26" i="4"/>
  <c r="L29" i="4"/>
  <c r="J34" i="4"/>
  <c r="L37" i="4"/>
  <c r="J42" i="4"/>
  <c r="L8" i="4"/>
  <c r="L16" i="4"/>
  <c r="L24" i="4"/>
  <c r="M43" i="4"/>
  <c r="J23" i="4"/>
  <c r="J31" i="4"/>
  <c r="J39" i="4"/>
  <c r="J20" i="4"/>
  <c r="M26" i="4"/>
  <c r="J28" i="4"/>
  <c r="M34" i="4"/>
  <c r="J36" i="4"/>
  <c r="J44" i="4"/>
  <c r="M15" i="4"/>
  <c r="M23" i="4"/>
  <c r="J25" i="4"/>
  <c r="M31" i="4"/>
  <c r="J33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<sst xmlns="http://schemas.openxmlformats.org/spreadsheetml/2006/main" count="808" uniqueCount="344">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</sst>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49" fillId="18" borderId="0" xfId="0" applyFont="1" applyFill="1"/>
    <xf numFmtId="0" fontId="60" fillId="18" borderId="19" xfId="0" applyFont="1" applyFill="1" applyBorder="1"/>
    <xf numFmtId="0" fontId="54" fillId="18" borderId="19" xfId="0" applyFont="1" applyFill="1" applyBorder="1" applyAlignment="1">
      <alignment vertical="top"/>
    </xf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40" fillId="18" borderId="16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731EB5AD-AB7B-42B6-AF8C-84AB310E5B7A}"/>
    <cellStyle name="Percent" xfId="2" builtinId="5"/>
    <cellStyle name="Percent 2" xfId="5" xr:uid="{3DA78598-9BC7-456B-ABE8-11BDE3031021}"/>
    <cellStyle name="Percent 2 4" xfId="3" xr:uid="{6A5A4BC7-A12B-45E6-9B5E-EA1A07322858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C181C5C-BE25-4558-B660-A890D1DE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20E3C54-AEBD-4895-AF4F-4C771AB5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111A22E-38B5-4FCC-938B-662620320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88F1C45-CE67-4095-B8C2-B8A539DE5F0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E4EED7D-D0DE-3794-AAD1-D3101B232FC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8DA7742-1F8B-51F8-77D5-1030013B59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3B102BE-F4A7-6804-9FEB-A9DFD70AE4B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08FD00E-6111-41A0-A64B-747F64B7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B6F9-3F61-4BF9-BE6B-F25E41A71B90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03/15/2024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108.625</v>
      </c>
      <c r="D30" s="104">
        <f>'Flex Supreme Pricer'!K30</f>
        <v>108.375</v>
      </c>
      <c r="E30" s="105">
        <f>'Flex Supreme Pricer'!L30</f>
        <v>108.125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C2C8-6A93-44A4-8209-E3CF81450CB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C4B0-787A-4706-8521-B1FB93F01C33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03/15/2024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97.51</v>
      </c>
      <c r="D7" s="273">
        <f>'Flex Select Prime Pricer'!I6</f>
        <v>97.375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98.135000000000005</v>
      </c>
      <c r="D8" s="273">
        <f>'Flex Select Prime Pricer'!I7</f>
        <v>98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98.76</v>
      </c>
      <c r="D9" s="273">
        <f>'Flex Select Prime Pricer'!I8</f>
        <v>98.625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99.385000000000005</v>
      </c>
      <c r="D10" s="273">
        <f>'Flex Select Prime Pricer'!I9</f>
        <v>99.25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100.01</v>
      </c>
      <c r="D11" s="273">
        <f>'Flex Select Prime Pricer'!I10</f>
        <v>99.875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100.51</v>
      </c>
      <c r="D12" s="273">
        <f>'Flex Select Prime Pricer'!I11</f>
        <v>100.375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100.88500000000001</v>
      </c>
      <c r="D13" s="273">
        <f>'Flex Select Prime Pricer'!I12</f>
        <v>100.75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101.26</v>
      </c>
      <c r="D14" s="273">
        <f>'Flex Select Prime Pricer'!I13</f>
        <v>101.125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101.51</v>
      </c>
      <c r="D15" s="273">
        <f>'Flex Select Prime Pricer'!I14</f>
        <v>101.375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101.76</v>
      </c>
      <c r="D16" s="273">
        <f>'Flex Select Prime Pricer'!I15</f>
        <v>101.625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102.01</v>
      </c>
      <c r="D17" s="273">
        <f>'Flex Select Prime Pricer'!I16</f>
        <v>101.875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102.26</v>
      </c>
      <c r="D18" s="273">
        <f>'Flex Select Prime Pricer'!I17</f>
        <v>102.125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102.51</v>
      </c>
      <c r="D19" s="273">
        <f>'Flex Select Prime Pricer'!I18</f>
        <v>102.375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102.76</v>
      </c>
      <c r="D20" s="273">
        <f>'Flex Select Prime Pricer'!I19</f>
        <v>102.625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103.01</v>
      </c>
      <c r="D21" s="273">
        <f>'Flex Select Prime Pricer'!I20</f>
        <v>102.875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103.26</v>
      </c>
      <c r="D22" s="273">
        <f>'Flex Select Prime Pricer'!I21</f>
        <v>103.125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103.51</v>
      </c>
      <c r="D23" s="273">
        <f>'Flex Select Prime Pricer'!I22</f>
        <v>103.375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103.76</v>
      </c>
      <c r="D24" s="273">
        <f>'Flex Select Prime Pricer'!I23</f>
        <v>103.625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104.01</v>
      </c>
      <c r="D25" s="273">
        <f>'Flex Select Prime Pricer'!I24</f>
        <v>103.875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104.26</v>
      </c>
      <c r="D26" s="273">
        <f>'Flex Select Prime Pricer'!I25</f>
        <v>104.125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104.44750000000001</v>
      </c>
      <c r="D27" s="273">
        <f>'Flex Select Prime Pricer'!I26</f>
        <v>104.3125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104.63500000000001</v>
      </c>
      <c r="D28" s="273">
        <f>'Flex Select Prime Pricer'!I27</f>
        <v>104.5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104.82250000000001</v>
      </c>
      <c r="D29" s="273">
        <f>'Flex Select Prime Pricer'!I28</f>
        <v>104.6875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104.97875000000001</v>
      </c>
      <c r="D30" s="273">
        <f>'Flex Select Prime Pricer'!I29</f>
        <v>104.84375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105.13500000000001</v>
      </c>
      <c r="D31" s="273">
        <f>'Flex Select Prime Pricer'!I30</f>
        <v>105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105.29125000000001</v>
      </c>
      <c r="D32" s="273">
        <f>'Flex Select Prime Pricer'!I31</f>
        <v>105.15625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105.44750000000001</v>
      </c>
      <c r="D33" s="273">
        <f>'Flex Select Prime Pricer'!I32</f>
        <v>105.3125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105.60375000000001</v>
      </c>
      <c r="D34" s="273">
        <f>'Flex Select Prime Pricer'!I33</f>
        <v>105.46875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105.76</v>
      </c>
      <c r="D35" s="273">
        <f>'Flex Select Prime Pricer'!I34</f>
        <v>105.625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105.91625000000001</v>
      </c>
      <c r="D36" s="273">
        <f>'Flex Select Prime Pricer'!I35</f>
        <v>105.78125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106.07250000000001</v>
      </c>
      <c r="D37" s="273">
        <f>'Flex Select Prime Pricer'!I36</f>
        <v>105.9375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106.22875000000001</v>
      </c>
      <c r="D38" s="273">
        <f>'Flex Select Prime Pricer'!I37</f>
        <v>106.09375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106.38500000000001</v>
      </c>
      <c r="D39" s="273">
        <f>'Flex Select Prime Pricer'!I38</f>
        <v>106.25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106.54125000000001</v>
      </c>
      <c r="D40" s="273">
        <f>'Flex Select Prime Pricer'!I39</f>
        <v>106.40625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106.69750000000001</v>
      </c>
      <c r="D41" s="273">
        <f>'Flex Select Prime Pricer'!I40</f>
        <v>106.5625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106.85375000000001</v>
      </c>
      <c r="D42" s="273">
        <f>'Flex Select Prime Pricer'!I41</f>
        <v>106.71875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107.01</v>
      </c>
      <c r="D43" s="273">
        <f>'Flex Select Prime Pricer'!I42</f>
        <v>106.875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107.16625000000001</v>
      </c>
      <c r="D44" s="273">
        <f>'Flex Select Prime Pricer'!I43</f>
        <v>107.03125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107.32250000000001</v>
      </c>
      <c r="D45" s="346">
        <f>'Flex Select Prime Pricer'!I44</f>
        <v>107.1875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7012-4EEB-4CF4-B4C6-8FE10EDC126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97.635000000000005</v>
      </c>
      <c r="C6" s="220">
        <v>97.5</v>
      </c>
      <c r="E6" s="410">
        <v>-0.125</v>
      </c>
      <c r="F6" s="410">
        <v>-0.125</v>
      </c>
      <c r="H6" s="222">
        <f t="shared" ref="H6:I21" si="0">E6+B6</f>
        <v>97.51</v>
      </c>
      <c r="I6" s="223">
        <f t="shared" si="0"/>
        <v>97.375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98.26</v>
      </c>
      <c r="C7" s="220">
        <v>98.125</v>
      </c>
      <c r="E7" s="410">
        <v>-0.125</v>
      </c>
      <c r="F7" s="410">
        <v>-0.125</v>
      </c>
      <c r="H7" s="222">
        <f t="shared" si="0"/>
        <v>98.135000000000005</v>
      </c>
      <c r="I7" s="223">
        <f t="shared" si="0"/>
        <v>98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98.885000000000005</v>
      </c>
      <c r="C8" s="220">
        <v>98.75</v>
      </c>
      <c r="E8" s="410">
        <v>-0.125</v>
      </c>
      <c r="F8" s="410">
        <v>-0.125</v>
      </c>
      <c r="H8" s="222">
        <f t="shared" si="0"/>
        <v>98.76</v>
      </c>
      <c r="I8" s="223">
        <f t="shared" si="0"/>
        <v>98.625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99.51</v>
      </c>
      <c r="C9" s="220">
        <v>99.375</v>
      </c>
      <c r="E9" s="410">
        <v>-0.125</v>
      </c>
      <c r="F9" s="410">
        <v>-0.125</v>
      </c>
      <c r="H9" s="222">
        <f t="shared" si="0"/>
        <v>99.385000000000005</v>
      </c>
      <c r="I9" s="223">
        <f t="shared" si="0"/>
        <v>99.25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100.13500000000001</v>
      </c>
      <c r="C10" s="220">
        <v>100</v>
      </c>
      <c r="E10" s="410">
        <v>-0.125</v>
      </c>
      <c r="F10" s="410">
        <v>-0.125</v>
      </c>
      <c r="H10" s="222">
        <f t="shared" si="0"/>
        <v>100.01</v>
      </c>
      <c r="I10" s="223">
        <f t="shared" si="0"/>
        <v>99.875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100.63500000000001</v>
      </c>
      <c r="C11" s="220">
        <v>100.5</v>
      </c>
      <c r="E11" s="410">
        <v>-0.125</v>
      </c>
      <c r="F11" s="410">
        <v>-0.125</v>
      </c>
      <c r="H11" s="222">
        <f t="shared" si="0"/>
        <v>100.51</v>
      </c>
      <c r="I11" s="223">
        <f t="shared" si="0"/>
        <v>100.375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101.01</v>
      </c>
      <c r="C12" s="220">
        <v>100.875</v>
      </c>
      <c r="E12" s="410">
        <v>-0.125</v>
      </c>
      <c r="F12" s="410">
        <v>-0.125</v>
      </c>
      <c r="H12" s="222">
        <f t="shared" si="0"/>
        <v>100.88500000000001</v>
      </c>
      <c r="I12" s="223">
        <f t="shared" si="0"/>
        <v>100.75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101.38500000000001</v>
      </c>
      <c r="C13" s="220">
        <v>101.25</v>
      </c>
      <c r="E13" s="410">
        <v>-0.125</v>
      </c>
      <c r="F13" s="410">
        <v>-0.125</v>
      </c>
      <c r="H13" s="222">
        <f t="shared" si="0"/>
        <v>101.26</v>
      </c>
      <c r="I13" s="223">
        <f t="shared" si="0"/>
        <v>101.125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101.63500000000001</v>
      </c>
      <c r="C14" s="220">
        <v>101.5</v>
      </c>
      <c r="E14" s="410">
        <v>-0.125</v>
      </c>
      <c r="F14" s="410">
        <v>-0.125</v>
      </c>
      <c r="H14" s="222">
        <f t="shared" si="0"/>
        <v>101.51</v>
      </c>
      <c r="I14" s="223">
        <f t="shared" si="0"/>
        <v>101.375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101.88500000000001</v>
      </c>
      <c r="C15" s="220">
        <v>101.75</v>
      </c>
      <c r="E15" s="410">
        <v>-0.125</v>
      </c>
      <c r="F15" s="410">
        <v>-0.125</v>
      </c>
      <c r="H15" s="222">
        <f t="shared" si="0"/>
        <v>101.76</v>
      </c>
      <c r="I15" s="223">
        <f t="shared" si="0"/>
        <v>101.625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102.13500000000001</v>
      </c>
      <c r="C16" s="220">
        <v>102</v>
      </c>
      <c r="E16" s="410">
        <v>-0.125</v>
      </c>
      <c r="F16" s="410">
        <v>-0.125</v>
      </c>
      <c r="H16" s="222">
        <f t="shared" si="0"/>
        <v>102.01</v>
      </c>
      <c r="I16" s="223">
        <f t="shared" si="0"/>
        <v>101.875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102.38500000000001</v>
      </c>
      <c r="C17" s="220">
        <v>102.25</v>
      </c>
      <c r="E17" s="410">
        <v>-0.125</v>
      </c>
      <c r="F17" s="410">
        <v>-0.125</v>
      </c>
      <c r="H17" s="222">
        <f t="shared" si="0"/>
        <v>102.26</v>
      </c>
      <c r="I17" s="223">
        <f t="shared" si="0"/>
        <v>102.125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102.63500000000001</v>
      </c>
      <c r="C18" s="220">
        <v>102.5</v>
      </c>
      <c r="E18" s="410">
        <v>-0.125</v>
      </c>
      <c r="F18" s="410">
        <v>-0.125</v>
      </c>
      <c r="H18" s="222">
        <f t="shared" si="0"/>
        <v>102.51</v>
      </c>
      <c r="I18" s="223">
        <f t="shared" si="0"/>
        <v>102.375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102.88500000000001</v>
      </c>
      <c r="C19" s="220">
        <v>102.75</v>
      </c>
      <c r="E19" s="410">
        <v>-0.125</v>
      </c>
      <c r="F19" s="410">
        <v>-0.125</v>
      </c>
      <c r="H19" s="222">
        <f t="shared" si="0"/>
        <v>102.76</v>
      </c>
      <c r="I19" s="223">
        <f t="shared" si="0"/>
        <v>102.625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103.13500000000001</v>
      </c>
      <c r="C20" s="220">
        <v>103</v>
      </c>
      <c r="E20" s="410">
        <v>-0.125</v>
      </c>
      <c r="F20" s="410">
        <v>-0.125</v>
      </c>
      <c r="H20" s="222">
        <f t="shared" si="0"/>
        <v>103.01</v>
      </c>
      <c r="I20" s="223">
        <f t="shared" si="0"/>
        <v>102.875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103.38500000000001</v>
      </c>
      <c r="C21" s="220">
        <v>103.25</v>
      </c>
      <c r="E21" s="410">
        <v>-0.125</v>
      </c>
      <c r="F21" s="410">
        <v>-0.125</v>
      </c>
      <c r="H21" s="222">
        <f t="shared" si="0"/>
        <v>103.26</v>
      </c>
      <c r="I21" s="223">
        <f t="shared" si="0"/>
        <v>103.125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103.63500000000001</v>
      </c>
      <c r="C22" s="220">
        <v>103.5</v>
      </c>
      <c r="E22" s="410">
        <v>-0.125</v>
      </c>
      <c r="F22" s="410">
        <v>-0.125</v>
      </c>
      <c r="H22" s="222">
        <f t="shared" ref="H22:I59" si="3">E22+B22</f>
        <v>103.51</v>
      </c>
      <c r="I22" s="223">
        <f t="shared" si="3"/>
        <v>103.375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103.88500000000001</v>
      </c>
      <c r="C23" s="220">
        <v>103.75</v>
      </c>
      <c r="E23" s="410">
        <v>-0.125</v>
      </c>
      <c r="F23" s="410">
        <v>-0.125</v>
      </c>
      <c r="H23" s="222">
        <f t="shared" si="3"/>
        <v>103.76</v>
      </c>
      <c r="I23" s="223">
        <f t="shared" si="3"/>
        <v>103.625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104.13500000000001</v>
      </c>
      <c r="C24" s="220">
        <v>104</v>
      </c>
      <c r="E24" s="410">
        <v>-0.125</v>
      </c>
      <c r="F24" s="410">
        <v>-0.125</v>
      </c>
      <c r="H24" s="222">
        <f t="shared" si="3"/>
        <v>104.01</v>
      </c>
      <c r="I24" s="223">
        <f t="shared" si="3"/>
        <v>103.875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104.38500000000001</v>
      </c>
      <c r="C25" s="220">
        <v>104.25</v>
      </c>
      <c r="E25" s="410">
        <v>-0.125</v>
      </c>
      <c r="F25" s="410">
        <v>-0.125</v>
      </c>
      <c r="H25" s="222">
        <f t="shared" si="3"/>
        <v>104.26</v>
      </c>
      <c r="I25" s="223">
        <f t="shared" si="3"/>
        <v>104.125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104.57250000000001</v>
      </c>
      <c r="C26" s="220">
        <v>104.4375</v>
      </c>
      <c r="E26" s="410">
        <v>-0.125</v>
      </c>
      <c r="F26" s="410">
        <v>-0.125</v>
      </c>
      <c r="H26" s="222">
        <f t="shared" si="3"/>
        <v>104.44750000000001</v>
      </c>
      <c r="I26" s="223">
        <f t="shared" si="3"/>
        <v>104.3125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104.76</v>
      </c>
      <c r="C27" s="220">
        <v>104.625</v>
      </c>
      <c r="E27" s="410">
        <v>-0.125</v>
      </c>
      <c r="F27" s="410">
        <v>-0.125</v>
      </c>
      <c r="H27" s="222">
        <f t="shared" si="3"/>
        <v>104.63500000000001</v>
      </c>
      <c r="I27" s="223">
        <f t="shared" si="3"/>
        <v>104.5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104.94750000000001</v>
      </c>
      <c r="C28" s="220">
        <v>104.8125</v>
      </c>
      <c r="E28" s="410">
        <v>-0.125</v>
      </c>
      <c r="F28" s="410">
        <v>-0.125</v>
      </c>
      <c r="H28" s="222">
        <f t="shared" si="3"/>
        <v>104.82250000000001</v>
      </c>
      <c r="I28" s="223">
        <f t="shared" si="3"/>
        <v>104.6875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105.10375000000001</v>
      </c>
      <c r="C29" s="220">
        <v>104.96875</v>
      </c>
      <c r="E29" s="410">
        <v>-0.125</v>
      </c>
      <c r="F29" s="410">
        <v>-0.125</v>
      </c>
      <c r="H29" s="222">
        <f t="shared" si="3"/>
        <v>104.97875000000001</v>
      </c>
      <c r="I29" s="223">
        <f t="shared" si="3"/>
        <v>104.84375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105.26</v>
      </c>
      <c r="C30" s="220">
        <v>105.125</v>
      </c>
      <c r="E30" s="410">
        <v>-0.125</v>
      </c>
      <c r="F30" s="410">
        <v>-0.125</v>
      </c>
      <c r="H30" s="222">
        <f t="shared" si="3"/>
        <v>105.13500000000001</v>
      </c>
      <c r="I30" s="223">
        <f t="shared" si="3"/>
        <v>105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105.41625000000001</v>
      </c>
      <c r="C31" s="220">
        <v>105.28125</v>
      </c>
      <c r="E31" s="410">
        <v>-0.125</v>
      </c>
      <c r="F31" s="410">
        <v>-0.125</v>
      </c>
      <c r="H31" s="222">
        <f t="shared" si="3"/>
        <v>105.29125000000001</v>
      </c>
      <c r="I31" s="223">
        <f t="shared" si="3"/>
        <v>105.15625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105.57250000000001</v>
      </c>
      <c r="C32" s="220">
        <v>105.4375</v>
      </c>
      <c r="E32" s="410">
        <v>-0.125</v>
      </c>
      <c r="F32" s="410">
        <v>-0.125</v>
      </c>
      <c r="H32" s="222">
        <f t="shared" si="3"/>
        <v>105.44750000000001</v>
      </c>
      <c r="I32" s="223">
        <f t="shared" si="3"/>
        <v>105.3125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105.72875000000001</v>
      </c>
      <c r="C33" s="220">
        <v>105.59375</v>
      </c>
      <c r="E33" s="410">
        <v>-0.125</v>
      </c>
      <c r="F33" s="410">
        <v>-0.125</v>
      </c>
      <c r="H33" s="222">
        <f t="shared" si="3"/>
        <v>105.60375000000001</v>
      </c>
      <c r="I33" s="223">
        <f t="shared" si="3"/>
        <v>105.46875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105.88500000000001</v>
      </c>
      <c r="C34" s="220">
        <v>105.75</v>
      </c>
      <c r="E34" s="410">
        <v>-0.125</v>
      </c>
      <c r="F34" s="410">
        <v>-0.125</v>
      </c>
      <c r="H34" s="222">
        <f t="shared" si="3"/>
        <v>105.76</v>
      </c>
      <c r="I34" s="223">
        <f t="shared" si="3"/>
        <v>105.625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106.04125000000001</v>
      </c>
      <c r="C35" s="220">
        <v>105.90625</v>
      </c>
      <c r="E35" s="410">
        <v>-0.125</v>
      </c>
      <c r="F35" s="410">
        <v>-0.125</v>
      </c>
      <c r="H35" s="222">
        <f t="shared" si="3"/>
        <v>105.91625000000001</v>
      </c>
      <c r="I35" s="223">
        <f t="shared" si="3"/>
        <v>105.78125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106.19750000000001</v>
      </c>
      <c r="C36" s="220">
        <v>106.0625</v>
      </c>
      <c r="E36" s="410">
        <v>-0.125</v>
      </c>
      <c r="F36" s="410">
        <v>-0.125</v>
      </c>
      <c r="H36" s="222">
        <f t="shared" si="3"/>
        <v>106.07250000000001</v>
      </c>
      <c r="I36" s="223">
        <f t="shared" si="3"/>
        <v>105.9375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106.35375000000001</v>
      </c>
      <c r="C37" s="220">
        <v>106.21875</v>
      </c>
      <c r="E37" s="410">
        <v>-0.125</v>
      </c>
      <c r="F37" s="410">
        <v>-0.125</v>
      </c>
      <c r="H37" s="222">
        <f t="shared" si="3"/>
        <v>106.22875000000001</v>
      </c>
      <c r="I37" s="223">
        <f t="shared" si="3"/>
        <v>106.09375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106.51</v>
      </c>
      <c r="C38" s="220">
        <v>106.375</v>
      </c>
      <c r="E38" s="410">
        <v>-0.125</v>
      </c>
      <c r="F38" s="410">
        <v>-0.125</v>
      </c>
      <c r="H38" s="222">
        <f t="shared" si="3"/>
        <v>106.38500000000001</v>
      </c>
      <c r="I38" s="223">
        <f t="shared" si="3"/>
        <v>106.25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106.66625000000001</v>
      </c>
      <c r="C39" s="220">
        <v>106.53125</v>
      </c>
      <c r="E39" s="410">
        <v>-0.125</v>
      </c>
      <c r="F39" s="410">
        <v>-0.125</v>
      </c>
      <c r="H39" s="222">
        <f t="shared" si="3"/>
        <v>106.54125000000001</v>
      </c>
      <c r="I39" s="223">
        <f t="shared" si="3"/>
        <v>106.40625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106.82250000000001</v>
      </c>
      <c r="C40" s="220">
        <v>106.6875</v>
      </c>
      <c r="E40" s="410">
        <v>-0.125</v>
      </c>
      <c r="F40" s="410">
        <v>-0.125</v>
      </c>
      <c r="H40" s="222">
        <f t="shared" si="3"/>
        <v>106.69750000000001</v>
      </c>
      <c r="I40" s="223">
        <f t="shared" si="3"/>
        <v>106.5625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106.97875000000001</v>
      </c>
      <c r="C41" s="220">
        <v>106.84375</v>
      </c>
      <c r="E41" s="410">
        <v>-0.125</v>
      </c>
      <c r="F41" s="410">
        <v>-0.125</v>
      </c>
      <c r="H41" s="222">
        <f t="shared" si="3"/>
        <v>106.85375000000001</v>
      </c>
      <c r="I41" s="223">
        <f t="shared" si="3"/>
        <v>106.71875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107.13500000000001</v>
      </c>
      <c r="C42" s="220">
        <v>107</v>
      </c>
      <c r="E42" s="410">
        <v>-0.125</v>
      </c>
      <c r="F42" s="410">
        <v>-0.125</v>
      </c>
      <c r="H42" s="222">
        <f t="shared" si="3"/>
        <v>107.01</v>
      </c>
      <c r="I42" s="223">
        <f t="shared" si="3"/>
        <v>106.875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107.29125000000001</v>
      </c>
      <c r="C43" s="220">
        <v>107.15625</v>
      </c>
      <c r="E43" s="410">
        <v>-0.125</v>
      </c>
      <c r="F43" s="410">
        <v>-0.125</v>
      </c>
      <c r="H43" s="222">
        <f t="shared" si="3"/>
        <v>107.16625000000001</v>
      </c>
      <c r="I43" s="223">
        <f t="shared" si="3"/>
        <v>107.03125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107.44750000000001</v>
      </c>
      <c r="C44" s="230">
        <v>107.3125</v>
      </c>
      <c r="E44" s="410">
        <v>-0.125</v>
      </c>
      <c r="F44" s="410">
        <v>-0.125</v>
      </c>
      <c r="H44" s="222">
        <f t="shared" si="3"/>
        <v>107.32250000000001</v>
      </c>
      <c r="I44" s="223">
        <f t="shared" si="3"/>
        <v>107.1875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306C-A31D-4442-9020-5010F928DF26}">
  <sheetPr published="0" codeName="Sheet5">
    <tabColor rgb="FF0070C0"/>
    <pageSetUpPr fitToPage="1"/>
  </sheetPr>
  <dimension ref="B1:Y57"/>
  <sheetViews>
    <sheetView topLeftCell="A11" zoomScaleNormal="100" workbookViewId="0">
      <selection activeCell="AB8" sqref="AB8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03/15/2024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97.438299999999998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98.063299999999998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98.688299999999998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99.313299999999998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99.938299999999998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100.4383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100.8133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101.1883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101.4383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101.8133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102.0633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102.3133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102.5633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102.8133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103.0633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103.3133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103.5633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103.8133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104.0633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104.3133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104.5633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104.8133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105.0633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105.3133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105.5633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105.8133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106.0633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106.3133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106.5633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106.8133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107.0633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107.3133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107.5633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107.8133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36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108.0633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7"/>
      <c r="S41" s="538"/>
      <c r="T41" s="539"/>
      <c r="U41" s="539"/>
      <c r="V41" s="539"/>
      <c r="W41" s="540"/>
      <c r="X41" s="541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108.3133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2" t="s">
        <v>246</v>
      </c>
      <c r="S42" s="543"/>
      <c r="T42" s="543"/>
      <c r="U42" s="543"/>
      <c r="V42" s="543"/>
      <c r="W42" s="543"/>
      <c r="X42" s="544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108.5633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5" t="s">
        <v>106</v>
      </c>
      <c r="S43" s="546"/>
      <c r="T43" s="546"/>
      <c r="U43" s="546"/>
      <c r="V43" s="546"/>
      <c r="W43" s="546"/>
      <c r="X43" s="547"/>
    </row>
    <row r="44" spans="2:25" ht="16.5" customHeight="1" x14ac:dyDescent="0.25">
      <c r="B44" s="548" t="s">
        <v>247</v>
      </c>
      <c r="C44" s="549">
        <v>98</v>
      </c>
      <c r="D44" s="549"/>
      <c r="E44" s="550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51" t="s">
        <v>249</v>
      </c>
      <c r="S44" s="552"/>
      <c r="T44" s="552"/>
      <c r="U44" s="552"/>
      <c r="V44" s="552"/>
      <c r="W44" s="552"/>
      <c r="X44" s="553"/>
    </row>
    <row r="45" spans="2:25" ht="16.149999999999999" customHeight="1" x14ac:dyDescent="0.25">
      <c r="B45" s="554" t="s">
        <v>250</v>
      </c>
      <c r="C45" s="555" t="s">
        <v>154</v>
      </c>
      <c r="D45" s="555" t="s">
        <v>251</v>
      </c>
      <c r="E45" s="556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7" t="s">
        <v>252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253</v>
      </c>
      <c r="C46" s="561">
        <v>-3</v>
      </c>
      <c r="D46" s="562">
        <v>101.5</v>
      </c>
      <c r="E46" s="562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3" t="s">
        <v>18</v>
      </c>
      <c r="Q46" s="457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-1.75</v>
      </c>
      <c r="D47" s="562">
        <v>101.5</v>
      </c>
      <c r="E47" s="562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3" t="s">
        <v>18</v>
      </c>
      <c r="Q47" s="457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60">
        <v>12</v>
      </c>
      <c r="C48" s="561">
        <v>-1</v>
      </c>
      <c r="D48" s="562">
        <v>102</v>
      </c>
      <c r="E48" s="562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7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60">
        <v>24</v>
      </c>
      <c r="C49" s="561">
        <v>-0.625</v>
      </c>
      <c r="D49" s="562">
        <v>102.75</v>
      </c>
      <c r="E49" s="562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60">
        <v>36</v>
      </c>
      <c r="C50" s="561">
        <v>0</v>
      </c>
      <c r="D50" s="562">
        <v>103.5</v>
      </c>
      <c r="E50" s="562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60">
        <v>48</v>
      </c>
      <c r="C51" s="561">
        <v>0.375</v>
      </c>
      <c r="D51" s="562">
        <v>103.5</v>
      </c>
      <c r="E51" s="562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thickBot="1" x14ac:dyDescent="0.25">
      <c r="B52" s="560">
        <v>60</v>
      </c>
      <c r="C52" s="561">
        <v>0.75</v>
      </c>
      <c r="D52" s="562">
        <v>104</v>
      </c>
      <c r="E52" s="562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/>
      <c r="D53" s="586">
        <v>103.5</v>
      </c>
      <c r="E53" s="587">
        <v>103</v>
      </c>
      <c r="F53" s="588" t="s">
        <v>267</v>
      </c>
      <c r="G53" s="588"/>
      <c r="H53" s="588"/>
      <c r="I53" s="588"/>
      <c r="J53" s="457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268</v>
      </c>
      <c r="S53" s="593"/>
      <c r="T53" s="593"/>
      <c r="U53" s="593"/>
      <c r="V53" s="593"/>
      <c r="W53" s="593"/>
      <c r="X53" s="594"/>
    </row>
    <row r="54" spans="2:25" ht="15.75" x14ac:dyDescent="0.25">
      <c r="B54" s="560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57"/>
      <c r="K54" s="285" t="s">
        <v>179</v>
      </c>
      <c r="L54" s="598" t="s">
        <v>273</v>
      </c>
      <c r="M54" s="598"/>
      <c r="N54" s="599" t="s">
        <v>181</v>
      </c>
      <c r="O54" s="599"/>
      <c r="P54" s="373">
        <f>'Flex SP DSCR_MU Pricer'!$B$3</f>
        <v>5.32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1"/>
      <c r="K55" s="607" t="s">
        <v>184</v>
      </c>
      <c r="L55" s="404"/>
      <c r="M55" s="404"/>
      <c r="N55" s="404"/>
      <c r="O55" s="404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6E47-F155-465F-8117-71D06D66B0AB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97.938299999999998</v>
      </c>
      <c r="E6" s="221">
        <v>-0.5</v>
      </c>
      <c r="F6" s="613">
        <v>-0.5</v>
      </c>
      <c r="H6" s="222" t="str">
        <f>IFERROR(E6+B6,"NA")</f>
        <v>NA</v>
      </c>
      <c r="I6" s="223">
        <f t="shared" ref="I6:I42" si="0">F6+C6</f>
        <v>97.438299999999998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98.563299999999998</v>
      </c>
      <c r="E7" s="221">
        <v>-0.5</v>
      </c>
      <c r="F7" s="613">
        <v>-0.5</v>
      </c>
      <c r="H7" s="222" t="str">
        <f t="shared" ref="H7:H42" si="1">IFERROR(E7+B7,"NA")</f>
        <v>NA</v>
      </c>
      <c r="I7" s="223">
        <f t="shared" si="0"/>
        <v>98.063299999999998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99.188299999999998</v>
      </c>
      <c r="E8" s="221">
        <v>-0.5</v>
      </c>
      <c r="F8" s="613">
        <v>-0.5</v>
      </c>
      <c r="H8" s="222" t="str">
        <f t="shared" si="1"/>
        <v>NA</v>
      </c>
      <c r="I8" s="223">
        <f t="shared" si="0"/>
        <v>98.688299999999998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99.813299999999998</v>
      </c>
      <c r="E9" s="221">
        <v>-0.5</v>
      </c>
      <c r="F9" s="613">
        <v>-0.5</v>
      </c>
      <c r="H9" s="222" t="str">
        <f t="shared" si="1"/>
        <v>NA</v>
      </c>
      <c r="I9" s="223">
        <f t="shared" si="0"/>
        <v>99.313299999999998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100.4383</v>
      </c>
      <c r="E10" s="221">
        <v>-0.5</v>
      </c>
      <c r="F10" s="613">
        <v>-0.5</v>
      </c>
      <c r="H10" s="222" t="str">
        <f t="shared" si="1"/>
        <v>NA</v>
      </c>
      <c r="I10" s="223">
        <f t="shared" si="0"/>
        <v>99.938299999999998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100.9383</v>
      </c>
      <c r="E11" s="221">
        <v>-0.5</v>
      </c>
      <c r="F11" s="613">
        <v>-0.5</v>
      </c>
      <c r="H11" s="222" t="str">
        <f t="shared" si="1"/>
        <v>NA</v>
      </c>
      <c r="I11" s="223">
        <f t="shared" si="0"/>
        <v>100.4383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101.3133</v>
      </c>
      <c r="E12" s="221">
        <v>-0.5</v>
      </c>
      <c r="F12" s="613">
        <v>-0.5</v>
      </c>
      <c r="H12" s="222" t="str">
        <f t="shared" si="1"/>
        <v>NA</v>
      </c>
      <c r="I12" s="223">
        <f t="shared" si="0"/>
        <v>100.8133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101.6883</v>
      </c>
      <c r="E13" s="221">
        <v>-0.5</v>
      </c>
      <c r="F13" s="613">
        <v>-0.5</v>
      </c>
      <c r="H13" s="222" t="str">
        <f t="shared" si="1"/>
        <v>NA</v>
      </c>
      <c r="I13" s="223">
        <f t="shared" si="0"/>
        <v>101.1883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101.9383</v>
      </c>
      <c r="E14" s="221">
        <v>-0.5</v>
      </c>
      <c r="F14" s="613">
        <v>-0.5</v>
      </c>
      <c r="H14" s="222" t="str">
        <f t="shared" si="1"/>
        <v>NA</v>
      </c>
      <c r="I14" s="223">
        <f t="shared" si="0"/>
        <v>101.4383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102.3133</v>
      </c>
      <c r="E15" s="221">
        <v>-0.5</v>
      </c>
      <c r="F15" s="613">
        <v>-0.5</v>
      </c>
      <c r="H15" s="222" t="str">
        <f t="shared" si="1"/>
        <v>NA</v>
      </c>
      <c r="I15" s="223">
        <f t="shared" si="0"/>
        <v>101.8133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102.5633</v>
      </c>
      <c r="E16" s="221">
        <v>-0.5</v>
      </c>
      <c r="F16" s="613">
        <v>-0.5</v>
      </c>
      <c r="H16" s="222" t="str">
        <f t="shared" si="1"/>
        <v>NA</v>
      </c>
      <c r="I16" s="223">
        <f t="shared" si="0"/>
        <v>102.0633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102.8133</v>
      </c>
      <c r="E17" s="221">
        <v>-0.5</v>
      </c>
      <c r="F17" s="613">
        <v>-0.5</v>
      </c>
      <c r="H17" s="222" t="str">
        <f t="shared" si="1"/>
        <v>NA</v>
      </c>
      <c r="I17" s="223">
        <f t="shared" si="0"/>
        <v>102.3133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103.0633</v>
      </c>
      <c r="E18" s="221">
        <v>-0.5</v>
      </c>
      <c r="F18" s="613">
        <v>-0.5</v>
      </c>
      <c r="H18" s="222" t="str">
        <f t="shared" si="1"/>
        <v>NA</v>
      </c>
      <c r="I18" s="223">
        <f t="shared" si="0"/>
        <v>102.5633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103.3133</v>
      </c>
      <c r="E19" s="221">
        <v>-0.5</v>
      </c>
      <c r="F19" s="613">
        <v>-0.5</v>
      </c>
      <c r="H19" s="222" t="str">
        <f t="shared" si="1"/>
        <v>NA</v>
      </c>
      <c r="I19" s="223">
        <f t="shared" si="0"/>
        <v>102.8133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103.5633</v>
      </c>
      <c r="E20" s="221">
        <v>-0.5</v>
      </c>
      <c r="F20" s="613">
        <v>-0.5</v>
      </c>
      <c r="H20" s="222" t="str">
        <f t="shared" si="1"/>
        <v>NA</v>
      </c>
      <c r="I20" s="223">
        <f t="shared" si="0"/>
        <v>103.0633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103.8133</v>
      </c>
      <c r="E21" s="221">
        <v>-0.5</v>
      </c>
      <c r="F21" s="613">
        <v>-0.5</v>
      </c>
      <c r="H21" s="222" t="str">
        <f t="shared" si="1"/>
        <v>NA</v>
      </c>
      <c r="I21" s="223">
        <f t="shared" si="0"/>
        <v>103.3133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104.0633</v>
      </c>
      <c r="E22" s="221">
        <v>-0.5</v>
      </c>
      <c r="F22" s="613">
        <v>-0.5</v>
      </c>
      <c r="H22" s="222" t="str">
        <f t="shared" si="1"/>
        <v>NA</v>
      </c>
      <c r="I22" s="223">
        <f t="shared" si="0"/>
        <v>103.5633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104.3133</v>
      </c>
      <c r="E23" s="221">
        <v>-0.5</v>
      </c>
      <c r="F23" s="613">
        <v>-0.5</v>
      </c>
      <c r="H23" s="222" t="str">
        <f t="shared" si="1"/>
        <v>NA</v>
      </c>
      <c r="I23" s="223">
        <f t="shared" si="0"/>
        <v>103.8133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104.5633</v>
      </c>
      <c r="E24" s="221">
        <v>-0.5</v>
      </c>
      <c r="F24" s="613">
        <v>-0.5</v>
      </c>
      <c r="H24" s="222" t="str">
        <f t="shared" si="1"/>
        <v>NA</v>
      </c>
      <c r="I24" s="223">
        <f t="shared" si="0"/>
        <v>104.0633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104.8133</v>
      </c>
      <c r="E25" s="221">
        <v>-0.5</v>
      </c>
      <c r="F25" s="613">
        <v>-0.5</v>
      </c>
      <c r="H25" s="222" t="str">
        <f t="shared" si="1"/>
        <v>NA</v>
      </c>
      <c r="I25" s="223">
        <f t="shared" si="0"/>
        <v>104.3133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105.0633</v>
      </c>
      <c r="E26" s="221">
        <v>-0.5</v>
      </c>
      <c r="F26" s="613">
        <v>-0.5</v>
      </c>
      <c r="H26" s="222" t="str">
        <f t="shared" si="1"/>
        <v>NA</v>
      </c>
      <c r="I26" s="223">
        <f t="shared" si="0"/>
        <v>104.5633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105.3133</v>
      </c>
      <c r="E27" s="221">
        <v>-0.5</v>
      </c>
      <c r="F27" s="613">
        <v>-0.5</v>
      </c>
      <c r="H27" s="222" t="str">
        <f t="shared" si="1"/>
        <v>NA</v>
      </c>
      <c r="I27" s="223">
        <f t="shared" si="0"/>
        <v>104.8133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105.5633</v>
      </c>
      <c r="E28" s="221">
        <v>-0.5</v>
      </c>
      <c r="F28" s="613">
        <v>-0.5</v>
      </c>
      <c r="H28" s="222" t="str">
        <f t="shared" si="1"/>
        <v>NA</v>
      </c>
      <c r="I28" s="223">
        <f t="shared" si="0"/>
        <v>105.0633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105.8133</v>
      </c>
      <c r="E29" s="221">
        <v>-0.5</v>
      </c>
      <c r="F29" s="613">
        <v>-0.5</v>
      </c>
      <c r="H29" s="222" t="str">
        <f t="shared" si="1"/>
        <v>NA</v>
      </c>
      <c r="I29" s="223">
        <f t="shared" si="0"/>
        <v>105.3133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106.0633</v>
      </c>
      <c r="E30" s="221">
        <v>-0.5</v>
      </c>
      <c r="F30" s="613">
        <v>-0.5</v>
      </c>
      <c r="H30" s="222" t="str">
        <f t="shared" si="1"/>
        <v>NA</v>
      </c>
      <c r="I30" s="223">
        <f t="shared" si="0"/>
        <v>105.5633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106.3133</v>
      </c>
      <c r="E31" s="221">
        <v>-0.5</v>
      </c>
      <c r="F31" s="613">
        <v>-0.5</v>
      </c>
      <c r="H31" s="222" t="str">
        <f t="shared" si="1"/>
        <v>NA</v>
      </c>
      <c r="I31" s="223">
        <f t="shared" si="0"/>
        <v>105.8133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106.5633</v>
      </c>
      <c r="E32" s="221">
        <v>-0.5</v>
      </c>
      <c r="F32" s="613">
        <v>-0.5</v>
      </c>
      <c r="H32" s="222" t="str">
        <f t="shared" si="1"/>
        <v>NA</v>
      </c>
      <c r="I32" s="223">
        <f t="shared" si="0"/>
        <v>106.0633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106.8133</v>
      </c>
      <c r="E33" s="221">
        <v>-0.5</v>
      </c>
      <c r="F33" s="613">
        <v>-0.5</v>
      </c>
      <c r="H33" s="222" t="str">
        <f t="shared" si="1"/>
        <v>NA</v>
      </c>
      <c r="I33" s="223">
        <f t="shared" si="0"/>
        <v>106.3133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107.0633</v>
      </c>
      <c r="E34" s="221">
        <v>-0.5</v>
      </c>
      <c r="F34" s="613">
        <v>-0.5</v>
      </c>
      <c r="H34" s="222" t="str">
        <f t="shared" si="1"/>
        <v>NA</v>
      </c>
      <c r="I34" s="223">
        <f t="shared" si="0"/>
        <v>106.5633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107.3133</v>
      </c>
      <c r="E35" s="221">
        <v>-0.5</v>
      </c>
      <c r="F35" s="613">
        <v>-0.5</v>
      </c>
      <c r="H35" s="222" t="str">
        <f t="shared" si="1"/>
        <v>NA</v>
      </c>
      <c r="I35" s="223">
        <f t="shared" si="0"/>
        <v>106.8133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107.5633</v>
      </c>
      <c r="E36" s="221">
        <v>-0.5</v>
      </c>
      <c r="F36" s="613">
        <v>-0.5</v>
      </c>
      <c r="H36" s="222" t="str">
        <f t="shared" si="1"/>
        <v>NA</v>
      </c>
      <c r="I36" s="223">
        <f t="shared" si="0"/>
        <v>107.0633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107.8133</v>
      </c>
      <c r="E37" s="221">
        <v>-0.5</v>
      </c>
      <c r="F37" s="613">
        <v>-0.5</v>
      </c>
      <c r="H37" s="222" t="str">
        <f t="shared" si="1"/>
        <v>NA</v>
      </c>
      <c r="I37" s="223">
        <f t="shared" si="0"/>
        <v>107.3133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108.0633</v>
      </c>
      <c r="E38" s="221">
        <v>-0.5</v>
      </c>
      <c r="F38" s="613">
        <v>-0.5</v>
      </c>
      <c r="H38" s="222" t="str">
        <f t="shared" si="1"/>
        <v>NA</v>
      </c>
      <c r="I38" s="223">
        <f t="shared" si="0"/>
        <v>107.5633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108.3133</v>
      </c>
      <c r="E39" s="221">
        <v>-0.5</v>
      </c>
      <c r="F39" s="613">
        <v>-0.5</v>
      </c>
      <c r="H39" s="222" t="str">
        <f t="shared" si="1"/>
        <v>NA</v>
      </c>
      <c r="I39" s="223">
        <f t="shared" si="0"/>
        <v>107.8133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108.5633</v>
      </c>
      <c r="E40" s="221">
        <v>-0.5</v>
      </c>
      <c r="F40" s="613">
        <v>-0.5</v>
      </c>
      <c r="H40" s="222" t="str">
        <f t="shared" si="1"/>
        <v>NA</v>
      </c>
      <c r="I40" s="223">
        <f t="shared" si="0"/>
        <v>108.0633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108.8133</v>
      </c>
      <c r="E41" s="221">
        <v>-0.5</v>
      </c>
      <c r="F41" s="613">
        <v>-0.5</v>
      </c>
      <c r="H41" s="222" t="str">
        <f t="shared" si="1"/>
        <v>NA</v>
      </c>
      <c r="I41" s="223">
        <f t="shared" si="0"/>
        <v>108.3133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109.0633</v>
      </c>
      <c r="E42" s="221">
        <v>-0.5</v>
      </c>
      <c r="F42" s="613">
        <v>-0.5</v>
      </c>
      <c r="H42" s="222" t="str">
        <f t="shared" si="1"/>
        <v>NA</v>
      </c>
      <c r="I42" s="223">
        <f t="shared" si="0"/>
        <v>108.5633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5D96-AED4-4FBE-99A8-B302A3B4BBA6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 t="str">
        <f>TEXT(Control!$B$1,"MM/DD/YYYY")&amp;" "&amp;Control!B2</f>
        <v>03/15/2024 A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96.625</v>
      </c>
      <c r="D7" s="631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</v>
      </c>
      <c r="D8" s="631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97.375</v>
      </c>
      <c r="D9" s="631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97.75</v>
      </c>
      <c r="D10" s="631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98.125</v>
      </c>
      <c r="D11" s="631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98.375</v>
      </c>
      <c r="D12" s="631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98.625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98.875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99.125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99.375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0">
        <f>'Flex SP 2nd Liens Pricer'!A16</f>
        <v>10</v>
      </c>
      <c r="C17" s="273">
        <f>'Flex SP 2nd Liens Pricer'!H16</f>
        <v>99.625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99.875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100.125</v>
      </c>
      <c r="D19" s="631"/>
      <c r="E19" s="642" t="s">
        <v>291</v>
      </c>
      <c r="F19" s="642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100.375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100.625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100.875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101.125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101.375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0">
        <f>'Flex SP 2nd Liens Pricer'!A24</f>
        <v>11</v>
      </c>
      <c r="C25" s="273">
        <f>'Flex SP 2nd Liens Pricer'!H24</f>
        <v>101.625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0">
        <f>'Flex SP 2nd Liens Pricer'!A25</f>
        <v>11.125</v>
      </c>
      <c r="C26" s="273">
        <f>'Flex SP 2nd Liens Pricer'!H25</f>
        <v>101.875</v>
      </c>
      <c r="D26" s="631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102.125</v>
      </c>
      <c r="D27" s="631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102.375</v>
      </c>
      <c r="D28" s="631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102.625</v>
      </c>
      <c r="D29" s="631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102.875</v>
      </c>
      <c r="D30" s="631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0">
        <f>'Flex SP 2nd Liens Pricer'!A30</f>
        <v>11.75</v>
      </c>
      <c r="C31" s="273">
        <f>'Flex SP 2nd Liens Pricer'!H30</f>
        <v>103.125</v>
      </c>
      <c r="D31" s="631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103.375</v>
      </c>
      <c r="D32" s="631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0">
        <f>'Flex SP 2nd Liens Pricer'!A32</f>
        <v>12</v>
      </c>
      <c r="C33" s="273">
        <f>'Flex SP 2nd Liens Pricer'!H32</f>
        <v>103.625</v>
      </c>
      <c r="D33" s="631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2"/>
      <c r="P33" s="322"/>
      <c r="Q33" s="322"/>
      <c r="R33" s="323"/>
    </row>
    <row r="34" spans="2:18" x14ac:dyDescent="0.3">
      <c r="B34" s="630">
        <f>'Flex SP 2nd Liens Pricer'!A33</f>
        <v>12.125</v>
      </c>
      <c r="C34" s="273">
        <f>'Flex SP 2nd Liens Pricer'!H33</f>
        <v>103.875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2"/>
      <c r="P34" s="322"/>
      <c r="Q34" s="322"/>
      <c r="R34" s="323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104.125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2"/>
      <c r="P35" s="322"/>
      <c r="Q35" s="322"/>
      <c r="R35" s="323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104.375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2"/>
      <c r="P36" s="322"/>
      <c r="Q36" s="322"/>
      <c r="R36" s="323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104.625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2"/>
      <c r="P37" s="322"/>
      <c r="Q37" s="322"/>
      <c r="R37" s="323"/>
    </row>
    <row r="38" spans="2:18" x14ac:dyDescent="0.3">
      <c r="B38" s="630">
        <f>'Flex SP 2nd Liens Pricer'!A37</f>
        <v>12.625</v>
      </c>
      <c r="C38" s="273">
        <f>'Flex SP 2nd Liens Pricer'!H37</f>
        <v>104.875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0">
        <f>'Flex SP 2nd Liens Pricer'!A38</f>
        <v>12.75</v>
      </c>
      <c r="C39" s="273">
        <f>'Flex SP 2nd Liens Pricer'!H38</f>
        <v>105.125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0">
        <f>'Flex SP 2nd Liens Pricer'!A39</f>
        <v>12.875</v>
      </c>
      <c r="C40" s="273">
        <f>'Flex SP 2nd Liens Pricer'!H39</f>
        <v>105.375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0">
        <f>'Flex SP 2nd Liens Pricer'!A40</f>
        <v>13</v>
      </c>
      <c r="C41" s="273">
        <f>'Flex SP 2nd Liens Pricer'!H40</f>
        <v>105.625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2"/>
      <c r="P41" s="322"/>
      <c r="Q41" s="322"/>
      <c r="R41" s="323"/>
    </row>
    <row r="42" spans="2:18" ht="18.75" customHeight="1" x14ac:dyDescent="0.3">
      <c r="B42" s="630">
        <f>'Flex SP 2nd Liens Pricer'!A41</f>
        <v>13.125</v>
      </c>
      <c r="C42" s="677">
        <f>'Flex SP 2nd Liens Pricer'!H41</f>
        <v>105.875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0">
        <f>'Flex SP 2nd Liens Pricer'!A42</f>
        <v>13.25</v>
      </c>
      <c r="C43" s="677">
        <f>'Flex SP 2nd Liens Pricer'!H42</f>
        <v>106.125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0">
        <f>'Flex SP 2nd Liens Pricer'!A43</f>
        <v>13.375</v>
      </c>
      <c r="C44" s="677">
        <f>'Flex SP 2nd Liens Pricer'!H43</f>
        <v>106.375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0">
        <f>'Flex SP 2nd Liens Pricer'!A44</f>
        <v>13.5</v>
      </c>
      <c r="C45" s="677">
        <f>'Flex SP 2nd Liens Pricer'!H44</f>
        <v>106.625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0">
        <f>'Flex SP 2nd Liens Pricer'!A45</f>
        <v>13.625</v>
      </c>
      <c r="C46" s="677">
        <f>'Flex SP 2nd Liens Pricer'!H45</f>
        <v>106.875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0">
        <f>'Flex SP 2nd Liens Pricer'!A46</f>
        <v>13.75</v>
      </c>
      <c r="C47" s="677">
        <f>'Flex SP 2nd Liens Pricer'!H46</f>
        <v>107.125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0">
        <f>'Flex SP 2nd Liens Pricer'!A47</f>
        <v>13.875</v>
      </c>
      <c r="C48" s="677">
        <f>'Flex SP 2nd Liens Pricer'!H47</f>
        <v>107.375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0">
        <f>'Flex SP 2nd Liens Pricer'!A48</f>
        <v>14</v>
      </c>
      <c r="C49" s="677">
        <f>'Flex SP 2nd Liens Pricer'!H48</f>
        <v>107.625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0">
        <f>'Flex SP 2nd Liens Pricer'!A49</f>
        <v>14.125</v>
      </c>
      <c r="C50" s="677">
        <f>'Flex SP 2nd Liens Pricer'!H49</f>
        <v>107.875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0">
        <f>'Flex SP 2nd Liens Pricer'!A50</f>
        <v>14.25</v>
      </c>
      <c r="C51" s="677">
        <f>'Flex SP 2nd Liens Pricer'!H50</f>
        <v>108.125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D40E-AF97-487F-BB92-EA5711833C42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96.75</v>
      </c>
      <c r="C6" s="220"/>
      <c r="D6"/>
      <c r="E6" s="221">
        <v>-0.125</v>
      </c>
      <c r="F6" s="613"/>
      <c r="H6" s="222">
        <f t="shared" ref="H6:H50" si="0">E6+B6</f>
        <v>96.625</v>
      </c>
      <c r="I6" s="224"/>
      <c r="K6" s="225"/>
      <c r="L6" s="411"/>
    </row>
    <row r="7" spans="1:18" ht="15.75" x14ac:dyDescent="0.25">
      <c r="A7" s="409">
        <v>8.875</v>
      </c>
      <c r="B7" s="218">
        <v>97.125</v>
      </c>
      <c r="C7" s="220"/>
      <c r="D7"/>
      <c r="E7" s="221">
        <v>-0.125</v>
      </c>
      <c r="F7" s="613"/>
      <c r="H7" s="222">
        <f t="shared" si="0"/>
        <v>97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97.5</v>
      </c>
      <c r="C8" s="220"/>
      <c r="D8"/>
      <c r="E8" s="221">
        <v>-0.125</v>
      </c>
      <c r="F8" s="613"/>
      <c r="H8" s="222">
        <f t="shared" si="0"/>
        <v>97.375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97.875</v>
      </c>
      <c r="C9" s="220"/>
      <c r="D9"/>
      <c r="E9" s="221">
        <v>-0.125</v>
      </c>
      <c r="F9" s="613"/>
      <c r="H9" s="222">
        <f t="shared" si="0"/>
        <v>97.75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98.25</v>
      </c>
      <c r="C10" s="220"/>
      <c r="D10"/>
      <c r="E10" s="221">
        <v>-0.125</v>
      </c>
      <c r="F10" s="613"/>
      <c r="H10" s="222">
        <f t="shared" si="0"/>
        <v>98.125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98.5</v>
      </c>
      <c r="C11" s="220"/>
      <c r="D11"/>
      <c r="E11" s="221">
        <v>-0.125</v>
      </c>
      <c r="F11" s="613"/>
      <c r="H11" s="222">
        <f t="shared" si="0"/>
        <v>98.375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98.75</v>
      </c>
      <c r="C12" s="220"/>
      <c r="D12"/>
      <c r="E12" s="221">
        <v>-0.125</v>
      </c>
      <c r="F12" s="613"/>
      <c r="H12" s="222">
        <f t="shared" si="0"/>
        <v>98.625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</v>
      </c>
      <c r="C13" s="220"/>
      <c r="D13"/>
      <c r="E13" s="221">
        <v>-0.125</v>
      </c>
      <c r="F13" s="613"/>
      <c r="H13" s="222">
        <f t="shared" si="0"/>
        <v>98.875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99.25</v>
      </c>
      <c r="C14" s="220"/>
      <c r="D14"/>
      <c r="E14" s="221">
        <v>-0.125</v>
      </c>
      <c r="F14" s="613"/>
      <c r="H14" s="222">
        <f t="shared" si="0"/>
        <v>99.125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99.5</v>
      </c>
      <c r="C15" s="220"/>
      <c r="D15"/>
      <c r="E15" s="221">
        <v>-0.125</v>
      </c>
      <c r="F15" s="613"/>
      <c r="H15" s="222">
        <f t="shared" si="0"/>
        <v>99.375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99.75</v>
      </c>
      <c r="C16" s="220"/>
      <c r="D16"/>
      <c r="E16" s="221">
        <v>-0.125</v>
      </c>
      <c r="F16" s="613"/>
      <c r="H16" s="222">
        <f t="shared" si="0"/>
        <v>99.625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</v>
      </c>
      <c r="C17" s="220"/>
      <c r="D17"/>
      <c r="E17" s="221">
        <v>-0.125</v>
      </c>
      <c r="F17" s="613"/>
      <c r="H17" s="222">
        <f t="shared" si="0"/>
        <v>99.875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100.25</v>
      </c>
      <c r="C18" s="220"/>
      <c r="D18"/>
      <c r="E18" s="221">
        <v>-0.125</v>
      </c>
      <c r="F18" s="613"/>
      <c r="H18" s="222">
        <f t="shared" si="0"/>
        <v>100.125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100.5</v>
      </c>
      <c r="C19" s="220"/>
      <c r="D19"/>
      <c r="E19" s="221">
        <v>-0.125</v>
      </c>
      <c r="F19" s="613"/>
      <c r="H19" s="222">
        <f t="shared" si="0"/>
        <v>100.375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100.75</v>
      </c>
      <c r="C20" s="220"/>
      <c r="D20"/>
      <c r="E20" s="221">
        <v>-0.125</v>
      </c>
      <c r="F20" s="613"/>
      <c r="H20" s="222">
        <f t="shared" si="0"/>
        <v>100.625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</v>
      </c>
      <c r="C21" s="220"/>
      <c r="D21"/>
      <c r="E21" s="221">
        <v>-0.125</v>
      </c>
      <c r="F21" s="613"/>
      <c r="H21" s="222">
        <f t="shared" si="0"/>
        <v>100.875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101.25</v>
      </c>
      <c r="C22" s="220"/>
      <c r="D22"/>
      <c r="E22" s="221">
        <v>-0.125</v>
      </c>
      <c r="F22" s="613"/>
      <c r="H22" s="222">
        <f t="shared" si="0"/>
        <v>101.125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101.5</v>
      </c>
      <c r="C23" s="220"/>
      <c r="D23"/>
      <c r="E23" s="221">
        <v>-0.125</v>
      </c>
      <c r="F23" s="613"/>
      <c r="H23" s="222">
        <f t="shared" si="0"/>
        <v>101.375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101.75</v>
      </c>
      <c r="C24" s="220"/>
      <c r="D24"/>
      <c r="E24" s="221">
        <v>-0.125</v>
      </c>
      <c r="F24" s="613"/>
      <c r="H24" s="222">
        <f t="shared" si="0"/>
        <v>101.625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</v>
      </c>
      <c r="C25" s="220"/>
      <c r="D25"/>
      <c r="E25" s="221">
        <v>-0.125</v>
      </c>
      <c r="F25" s="613"/>
      <c r="H25" s="222">
        <f t="shared" si="0"/>
        <v>101.875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102.25</v>
      </c>
      <c r="C26" s="220"/>
      <c r="D26"/>
      <c r="E26" s="221">
        <v>-0.125</v>
      </c>
      <c r="F26" s="613"/>
      <c r="H26" s="222">
        <f t="shared" si="0"/>
        <v>102.125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102.5</v>
      </c>
      <c r="C27" s="220"/>
      <c r="D27"/>
      <c r="E27" s="221">
        <v>-0.125</v>
      </c>
      <c r="F27" s="613"/>
      <c r="H27" s="222">
        <f t="shared" si="0"/>
        <v>102.375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102.75</v>
      </c>
      <c r="C28" s="220"/>
      <c r="D28"/>
      <c r="E28" s="221">
        <v>-0.125</v>
      </c>
      <c r="F28" s="613"/>
      <c r="H28" s="222">
        <f t="shared" si="0"/>
        <v>102.625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</v>
      </c>
      <c r="C29" s="220"/>
      <c r="D29"/>
      <c r="E29" s="221">
        <v>-0.125</v>
      </c>
      <c r="F29" s="613"/>
      <c r="H29" s="222">
        <f t="shared" si="0"/>
        <v>102.875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103.25</v>
      </c>
      <c r="C30" s="220"/>
      <c r="D30"/>
      <c r="E30" s="221">
        <v>-0.125</v>
      </c>
      <c r="F30" s="613"/>
      <c r="H30" s="222">
        <f t="shared" si="0"/>
        <v>103.125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103.5</v>
      </c>
      <c r="C31" s="220"/>
      <c r="D31"/>
      <c r="E31" s="221">
        <v>-0.125</v>
      </c>
      <c r="F31" s="613"/>
      <c r="H31" s="222">
        <f t="shared" si="0"/>
        <v>103.375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103.75</v>
      </c>
      <c r="C32" s="220"/>
      <c r="D32"/>
      <c r="E32" s="221">
        <v>-0.125</v>
      </c>
      <c r="F32" s="613"/>
      <c r="H32" s="222">
        <f t="shared" si="0"/>
        <v>103.625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</v>
      </c>
      <c r="C33" s="220"/>
      <c r="D33"/>
      <c r="E33" s="221">
        <v>-0.125</v>
      </c>
      <c r="F33" s="613"/>
      <c r="H33" s="222">
        <f t="shared" si="0"/>
        <v>103.875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104.25</v>
      </c>
      <c r="C34" s="220"/>
      <c r="D34"/>
      <c r="E34" s="221">
        <v>-0.125</v>
      </c>
      <c r="F34" s="613"/>
      <c r="H34" s="222">
        <f t="shared" si="0"/>
        <v>104.125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104.5</v>
      </c>
      <c r="C35" s="220"/>
      <c r="D35"/>
      <c r="E35" s="221">
        <v>-0.125</v>
      </c>
      <c r="F35" s="613"/>
      <c r="H35" s="222">
        <f t="shared" si="0"/>
        <v>104.375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104.75</v>
      </c>
      <c r="C36" s="220"/>
      <c r="D36"/>
      <c r="E36" s="221">
        <v>-0.125</v>
      </c>
      <c r="F36" s="613"/>
      <c r="H36" s="222">
        <f t="shared" si="0"/>
        <v>104.625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</v>
      </c>
      <c r="C37" s="220"/>
      <c r="D37"/>
      <c r="E37" s="221">
        <v>-0.125</v>
      </c>
      <c r="F37" s="613"/>
      <c r="H37" s="222">
        <f t="shared" si="0"/>
        <v>104.875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105.25</v>
      </c>
      <c r="C38" s="220"/>
      <c r="D38"/>
      <c r="E38" s="221">
        <v>-0.125</v>
      </c>
      <c r="F38" s="613"/>
      <c r="H38" s="222">
        <f t="shared" si="0"/>
        <v>105.125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105.5</v>
      </c>
      <c r="C39" s="220"/>
      <c r="D39"/>
      <c r="E39" s="221">
        <v>-0.125</v>
      </c>
      <c r="F39" s="613"/>
      <c r="H39" s="222">
        <f t="shared" si="0"/>
        <v>105.375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105.75</v>
      </c>
      <c r="C40" s="220"/>
      <c r="D40"/>
      <c r="E40" s="221">
        <v>-0.125</v>
      </c>
      <c r="F40" s="613"/>
      <c r="H40" s="222">
        <f t="shared" si="0"/>
        <v>105.625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</v>
      </c>
      <c r="C41" s="220"/>
      <c r="D41"/>
      <c r="E41" s="221">
        <v>-0.125</v>
      </c>
      <c r="F41" s="613"/>
      <c r="H41" s="222">
        <f t="shared" si="0"/>
        <v>105.875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106.25</v>
      </c>
      <c r="C42" s="220"/>
      <c r="D42"/>
      <c r="E42" s="221">
        <v>-0.125</v>
      </c>
      <c r="F42" s="613"/>
      <c r="H42" s="222">
        <f t="shared" si="0"/>
        <v>106.125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106.5</v>
      </c>
      <c r="C43" s="220"/>
      <c r="D43"/>
      <c r="E43" s="221">
        <v>-0.125</v>
      </c>
      <c r="F43" s="613"/>
      <c r="H43" s="222">
        <f t="shared" si="0"/>
        <v>106.375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106.75</v>
      </c>
      <c r="C44" s="220"/>
      <c r="D44"/>
      <c r="E44" s="221">
        <v>-0.125</v>
      </c>
      <c r="F44" s="613"/>
      <c r="H44" s="222">
        <f t="shared" si="0"/>
        <v>106.625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</v>
      </c>
      <c r="C45" s="220"/>
      <c r="D45"/>
      <c r="E45" s="221">
        <v>-0.125</v>
      </c>
      <c r="F45" s="613"/>
      <c r="H45" s="222">
        <f t="shared" si="0"/>
        <v>106.875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107.25</v>
      </c>
      <c r="C46" s="220"/>
      <c r="D46"/>
      <c r="E46" s="221">
        <v>-0.125</v>
      </c>
      <c r="F46" s="613"/>
      <c r="H46" s="222">
        <f t="shared" si="0"/>
        <v>107.125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107.5</v>
      </c>
      <c r="C47" s="220"/>
      <c r="D47"/>
      <c r="E47" s="221">
        <v>-0.125</v>
      </c>
      <c r="F47" s="613"/>
      <c r="H47" s="222">
        <f t="shared" si="0"/>
        <v>107.375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107.75</v>
      </c>
      <c r="C48" s="220"/>
      <c r="D48"/>
      <c r="E48" s="221">
        <v>-0.125</v>
      </c>
      <c r="F48" s="613"/>
      <c r="H48" s="222">
        <f t="shared" si="0"/>
        <v>107.625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</v>
      </c>
      <c r="C49" s="220"/>
      <c r="D49"/>
      <c r="E49" s="221">
        <v>-0.125</v>
      </c>
      <c r="F49" s="613"/>
      <c r="H49" s="222">
        <f t="shared" si="0"/>
        <v>107.875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108.25</v>
      </c>
      <c r="C50" s="220"/>
      <c r="D50"/>
      <c r="E50" s="221">
        <v>-0.125</v>
      </c>
      <c r="F50" s="613"/>
      <c r="H50" s="222">
        <f t="shared" si="0"/>
        <v>108.125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A5CF-D3B9-47CA-B1F3-256178E2A01F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45366</v>
      </c>
      <c r="C1" s="703" t="str">
        <f>TEXT(B1,"YYYYMMDD")</f>
        <v>20240315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207</v>
      </c>
      <c r="I5" s="707"/>
      <c r="J5" s="707"/>
      <c r="K5" s="199" t="s">
        <v>325</v>
      </c>
      <c r="L5" s="199"/>
      <c r="M5" s="199"/>
    </row>
    <row r="6" spans="1:23" s="711" customFormat="1" x14ac:dyDescent="0.25">
      <c r="A6" s="708" t="s">
        <v>195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25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329</v>
      </c>
      <c r="O7" s="200"/>
      <c r="P7" s="200"/>
      <c r="Q7" s="200"/>
    </row>
    <row r="8" spans="1:23" x14ac:dyDescent="0.25">
      <c r="A8" s="712">
        <v>45355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25">
      <c r="A9" s="712">
        <v>45356</v>
      </c>
      <c r="B9" s="713" t="s">
        <v>331</v>
      </c>
      <c r="E9" s="713"/>
      <c r="H9" s="713"/>
      <c r="K9" s="713"/>
      <c r="N9" s="714" t="s">
        <v>332</v>
      </c>
      <c r="O9" s="200"/>
      <c r="P9" s="200"/>
      <c r="Q9" s="200"/>
    </row>
    <row r="10" spans="1:23" x14ac:dyDescent="0.25">
      <c r="A10" s="712">
        <v>45357</v>
      </c>
      <c r="B10" s="713"/>
      <c r="C10">
        <v>0.125</v>
      </c>
      <c r="E10" s="713"/>
      <c r="F10">
        <v>0.125</v>
      </c>
      <c r="H10" s="713"/>
      <c r="I10">
        <v>0.125</v>
      </c>
      <c r="K10" s="713"/>
      <c r="N10" s="714" t="s">
        <v>333</v>
      </c>
      <c r="O10" s="200"/>
      <c r="P10" s="200"/>
      <c r="Q10" s="200"/>
    </row>
    <row r="11" spans="1:23" x14ac:dyDescent="0.25">
      <c r="A11" s="712">
        <v>45358</v>
      </c>
      <c r="B11" s="713" t="s">
        <v>334</v>
      </c>
      <c r="E11" s="713" t="s">
        <v>335</v>
      </c>
      <c r="H11" s="713"/>
      <c r="K11" s="713"/>
      <c r="N11" s="714" t="s">
        <v>336</v>
      </c>
      <c r="O11" s="200"/>
      <c r="P11" s="200"/>
      <c r="Q11" s="200"/>
    </row>
    <row r="12" spans="1:23" x14ac:dyDescent="0.25">
      <c r="A12" s="712">
        <v>45359</v>
      </c>
      <c r="B12" s="713"/>
      <c r="E12" s="713"/>
      <c r="F12">
        <v>-0.25</v>
      </c>
      <c r="H12" s="713"/>
      <c r="K12" s="713"/>
      <c r="N12" s="714" t="s">
        <v>337</v>
      </c>
      <c r="O12" s="200"/>
      <c r="P12" s="200"/>
      <c r="Q12" s="200"/>
    </row>
    <row r="13" spans="1:23" x14ac:dyDescent="0.25">
      <c r="A13" s="712">
        <v>45362</v>
      </c>
      <c r="B13" s="713"/>
      <c r="E13" s="713"/>
      <c r="H13" s="713"/>
      <c r="K13" s="713"/>
      <c r="N13" s="714" t="s">
        <v>338</v>
      </c>
      <c r="O13" s="200"/>
      <c r="P13" s="200"/>
      <c r="Q13" s="200"/>
    </row>
    <row r="14" spans="1:23" x14ac:dyDescent="0.25">
      <c r="A14" s="712">
        <v>45363</v>
      </c>
      <c r="B14" s="713"/>
      <c r="C14">
        <v>-0.125</v>
      </c>
      <c r="E14" s="713"/>
      <c r="F14">
        <v>-0.125</v>
      </c>
      <c r="H14" s="713"/>
      <c r="I14">
        <v>-0.125</v>
      </c>
      <c r="K14" s="713"/>
      <c r="N14" s="714" t="s">
        <v>339</v>
      </c>
      <c r="O14" s="200"/>
      <c r="P14" s="200"/>
      <c r="Q14" s="200"/>
    </row>
    <row r="15" spans="1:23" ht="15.75" thickBot="1" x14ac:dyDescent="0.3">
      <c r="A15" s="712">
        <v>45363</v>
      </c>
      <c r="B15" s="713"/>
      <c r="C15">
        <v>-0.25</v>
      </c>
      <c r="E15" s="713"/>
      <c r="F15">
        <v>-0.25</v>
      </c>
      <c r="H15" s="713"/>
      <c r="K15" s="713"/>
      <c r="N15" s="714"/>
      <c r="O15" s="200"/>
      <c r="P15" s="200"/>
      <c r="Q15" s="200"/>
    </row>
    <row r="16" spans="1:23" ht="15.75" thickBot="1" x14ac:dyDescent="0.3">
      <c r="A16" s="712">
        <v>45364</v>
      </c>
      <c r="B16" s="713"/>
      <c r="C16">
        <v>-0.125</v>
      </c>
      <c r="E16" s="713"/>
      <c r="F16">
        <v>-0.125</v>
      </c>
      <c r="H16" s="713"/>
      <c r="I16">
        <v>-0.125</v>
      </c>
      <c r="K16" s="713"/>
      <c r="L16">
        <v>-0.125</v>
      </c>
      <c r="N16" s="714" t="s">
        <v>340</v>
      </c>
      <c r="O16" s="200"/>
      <c r="P16" s="200"/>
      <c r="Q16" s="200"/>
      <c r="S16" s="715" t="s">
        <v>341</v>
      </c>
      <c r="T16" s="716"/>
      <c r="U16" s="716"/>
      <c r="V16" s="716"/>
      <c r="W16" s="717"/>
    </row>
    <row r="17" spans="1:23" x14ac:dyDescent="0.25">
      <c r="A17" s="712">
        <v>45364</v>
      </c>
      <c r="B17" s="713"/>
      <c r="C17">
        <v>-0.125</v>
      </c>
      <c r="E17" s="713"/>
      <c r="F17">
        <v>-0.125</v>
      </c>
      <c r="H17" s="713"/>
      <c r="I17">
        <v>-0.125</v>
      </c>
      <c r="K17" s="713"/>
      <c r="L17">
        <v>-0.125</v>
      </c>
      <c r="N17" s="714"/>
      <c r="O17" s="200"/>
      <c r="P17" s="200"/>
      <c r="Q17" s="200"/>
      <c r="S17" s="225" t="s">
        <v>323</v>
      </c>
      <c r="T17" s="718">
        <v>-0.125</v>
      </c>
      <c r="U17" s="200"/>
      <c r="V17" s="200"/>
      <c r="W17" s="719"/>
    </row>
    <row r="18" spans="1:23" x14ac:dyDescent="0.25">
      <c r="A18" s="712">
        <v>45365</v>
      </c>
      <c r="B18" s="713"/>
      <c r="C18">
        <v>-0.125</v>
      </c>
      <c r="E18" s="713"/>
      <c r="F18">
        <v>-0.125</v>
      </c>
      <c r="H18" s="713"/>
      <c r="I18">
        <v>-0.125</v>
      </c>
      <c r="K18" s="713"/>
      <c r="L18">
        <v>-0.125</v>
      </c>
      <c r="N18" s="714" t="s">
        <v>342</v>
      </c>
      <c r="O18" s="200"/>
      <c r="P18" s="200"/>
      <c r="Q18" s="200"/>
      <c r="S18" s="225" t="s">
        <v>324</v>
      </c>
      <c r="T18" s="718">
        <v>-0.125</v>
      </c>
      <c r="U18" s="200"/>
      <c r="V18" s="200"/>
      <c r="W18" s="719"/>
    </row>
    <row r="19" spans="1:23" x14ac:dyDescent="0.25">
      <c r="A19" s="712">
        <v>45366</v>
      </c>
      <c r="B19" s="713"/>
      <c r="C19">
        <v>-0.125</v>
      </c>
      <c r="E19" s="713"/>
      <c r="F19">
        <v>-0.125</v>
      </c>
      <c r="H19" s="713"/>
      <c r="I19">
        <v>-0.5</v>
      </c>
      <c r="K19" s="713"/>
      <c r="L19">
        <v>-0.125</v>
      </c>
      <c r="N19" s="714" t="s">
        <v>343</v>
      </c>
      <c r="O19" s="200"/>
      <c r="P19" s="200"/>
      <c r="Q19" s="200"/>
      <c r="S19" s="225" t="s">
        <v>207</v>
      </c>
      <c r="T19" s="718">
        <v>-0.5</v>
      </c>
      <c r="U19" s="200"/>
      <c r="V19" s="200"/>
      <c r="W19" s="719"/>
    </row>
    <row r="20" spans="1:23" ht="15.75" thickBot="1" x14ac:dyDescent="0.3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325</v>
      </c>
      <c r="T20" s="720">
        <v>-0.125</v>
      </c>
      <c r="U20" s="721"/>
      <c r="V20" s="721"/>
      <c r="W20" s="722"/>
    </row>
    <row r="21" spans="1:23" x14ac:dyDescent="0.25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25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25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25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25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25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A74C1E02-433B-4B58-9F1B-85CAC84F880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2024-03-15T14:37:33Z</dcterms:created>
  <dcterms:modified xsi:type="dcterms:W3CDTF">2024-03-15T14:37:34Z</dcterms:modified>
</cp:coreProperties>
</file>