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21vA\"/>
    </mc:Choice>
  </mc:AlternateContent>
  <xr:revisionPtr revIDLastSave="0" documentId="8_{0F694F97-5FD6-45F3-B99F-027DA9A5CDBB}" xr6:coauthVersionLast="47" xr6:coauthVersionMax="47" xr10:uidLastSave="{00000000-0000-0000-0000-000000000000}"/>
  <bookViews>
    <workbookView xWindow="28680" yWindow="-120" windowWidth="29040" windowHeight="15840" xr2:uid="{594D3BD8-1351-41B3-934F-59D54AB8FE20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H46" i="8"/>
  <c r="K46" i="8" s="1"/>
  <c r="H45" i="8"/>
  <c r="K45" i="8" s="1"/>
  <c r="H44" i="8"/>
  <c r="K44" i="8" s="1"/>
  <c r="H43" i="8"/>
  <c r="K43" i="8" s="1"/>
  <c r="H42" i="8"/>
  <c r="H41" i="8"/>
  <c r="K41" i="8" s="1"/>
  <c r="H40" i="8"/>
  <c r="K40" i="8" s="1"/>
  <c r="H39" i="8"/>
  <c r="H38" i="8"/>
  <c r="K38" i="8" s="1"/>
  <c r="K37" i="8"/>
  <c r="H37" i="8"/>
  <c r="H36" i="8"/>
  <c r="K36" i="8" s="1"/>
  <c r="H35" i="8"/>
  <c r="H34" i="8"/>
  <c r="K34" i="8" s="1"/>
  <c r="K33" i="8"/>
  <c r="H33" i="8"/>
  <c r="H32" i="8"/>
  <c r="K32" i="8" s="1"/>
  <c r="H31" i="8"/>
  <c r="K31" i="8" s="1"/>
  <c r="H30" i="8"/>
  <c r="K30" i="8" s="1"/>
  <c r="H29" i="8"/>
  <c r="H28" i="8"/>
  <c r="H27" i="8"/>
  <c r="K27" i="8" s="1"/>
  <c r="H26" i="8"/>
  <c r="K25" i="8"/>
  <c r="H25" i="8"/>
  <c r="C26" i="7" s="1"/>
  <c r="H24" i="8"/>
  <c r="H23" i="8"/>
  <c r="K23" i="8" s="1"/>
  <c r="H22" i="8"/>
  <c r="H21" i="8"/>
  <c r="C22" i="7" s="1"/>
  <c r="H20" i="8"/>
  <c r="H19" i="8"/>
  <c r="K19" i="8" s="1"/>
  <c r="H18" i="8"/>
  <c r="K18" i="8" s="1"/>
  <c r="H17" i="8"/>
  <c r="K17" i="8" s="1"/>
  <c r="H16" i="8"/>
  <c r="H15" i="8"/>
  <c r="H14" i="8"/>
  <c r="K14" i="8" s="1"/>
  <c r="H13" i="8"/>
  <c r="K13" i="8" s="1"/>
  <c r="H12" i="8"/>
  <c r="K12" i="8" s="1"/>
  <c r="H11" i="8"/>
  <c r="K11" i="8" s="1"/>
  <c r="H10" i="8"/>
  <c r="H9" i="8"/>
  <c r="K9" i="8" s="1"/>
  <c r="H8" i="8"/>
  <c r="K8" i="8" s="1"/>
  <c r="H7" i="8"/>
  <c r="H6" i="8"/>
  <c r="C7" i="7" s="1"/>
  <c r="C51" i="7"/>
  <c r="B51" i="7"/>
  <c r="C50" i="7"/>
  <c r="B50" i="7"/>
  <c r="C49" i="7"/>
  <c r="B49" i="7"/>
  <c r="C48" i="7"/>
  <c r="B48" i="7"/>
  <c r="B47" i="7"/>
  <c r="B46" i="7"/>
  <c r="B45" i="7"/>
  <c r="C44" i="7"/>
  <c r="B44" i="7"/>
  <c r="C43" i="7"/>
  <c r="B43" i="7"/>
  <c r="C42" i="7"/>
  <c r="B42" i="7"/>
  <c r="B41" i="7"/>
  <c r="C40" i="7"/>
  <c r="B40" i="7"/>
  <c r="B39" i="7"/>
  <c r="C38" i="7"/>
  <c r="B38" i="7"/>
  <c r="C37" i="7"/>
  <c r="B37" i="7"/>
  <c r="C36" i="7"/>
  <c r="B36" i="7"/>
  <c r="C35" i="7"/>
  <c r="B35" i="7"/>
  <c r="C34" i="7"/>
  <c r="B34" i="7"/>
  <c r="B33" i="7"/>
  <c r="B32" i="7"/>
  <c r="C31" i="7"/>
  <c r="B31" i="7"/>
  <c r="C30" i="7"/>
  <c r="B30" i="7"/>
  <c r="C29" i="7"/>
  <c r="B29" i="7"/>
  <c r="B28" i="7"/>
  <c r="C27" i="7"/>
  <c r="B27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B15" i="7"/>
  <c r="B14" i="7"/>
  <c r="B13" i="7"/>
  <c r="C12" i="7"/>
  <c r="B12" i="7"/>
  <c r="C11" i="7"/>
  <c r="B11" i="7"/>
  <c r="C10" i="7"/>
  <c r="B10" i="7"/>
  <c r="B9" i="7"/>
  <c r="C8" i="7"/>
  <c r="B8" i="7"/>
  <c r="B7" i="7"/>
  <c r="C4" i="7"/>
  <c r="I42" i="6"/>
  <c r="H42" i="6"/>
  <c r="C43" i="5" s="1"/>
  <c r="I41" i="6"/>
  <c r="M41" i="6" s="1"/>
  <c r="H41" i="6"/>
  <c r="I40" i="6"/>
  <c r="J40" i="6" s="1"/>
  <c r="H40" i="6"/>
  <c r="L40" i="6" s="1"/>
  <c r="I39" i="6"/>
  <c r="M40" i="6" s="1"/>
  <c r="H39" i="6"/>
  <c r="I38" i="6"/>
  <c r="M38" i="6" s="1"/>
  <c r="H38" i="6"/>
  <c r="I37" i="6"/>
  <c r="H37" i="6"/>
  <c r="I36" i="6"/>
  <c r="J36" i="6" s="1"/>
  <c r="H36" i="6"/>
  <c r="I35" i="6"/>
  <c r="M35" i="6" s="1"/>
  <c r="H35" i="6"/>
  <c r="L35" i="6" s="1"/>
  <c r="J34" i="6"/>
  <c r="I34" i="6"/>
  <c r="M34" i="6" s="1"/>
  <c r="H34" i="6"/>
  <c r="J33" i="6"/>
  <c r="I33" i="6"/>
  <c r="H33" i="6"/>
  <c r="L34" i="6" s="1"/>
  <c r="J32" i="6"/>
  <c r="I32" i="6"/>
  <c r="H32" i="6"/>
  <c r="L32" i="6" s="1"/>
  <c r="M31" i="6"/>
  <c r="I31" i="6"/>
  <c r="H31" i="6"/>
  <c r="L31" i="6" s="1"/>
  <c r="I30" i="6"/>
  <c r="H30" i="6"/>
  <c r="L30" i="6" s="1"/>
  <c r="I29" i="6"/>
  <c r="J29" i="6" s="1"/>
  <c r="H29" i="6"/>
  <c r="I28" i="6"/>
  <c r="J28" i="6" s="1"/>
  <c r="H28" i="6"/>
  <c r="L29" i="6" s="1"/>
  <c r="I27" i="6"/>
  <c r="H27" i="6"/>
  <c r="L28" i="6" s="1"/>
  <c r="I26" i="6"/>
  <c r="H26" i="6"/>
  <c r="C27" i="5" s="1"/>
  <c r="I25" i="6"/>
  <c r="M25" i="6" s="1"/>
  <c r="H25" i="6"/>
  <c r="I24" i="6"/>
  <c r="J24" i="6" s="1"/>
  <c r="H24" i="6"/>
  <c r="I23" i="6"/>
  <c r="H23" i="6"/>
  <c r="L23" i="6" s="1"/>
  <c r="I22" i="6"/>
  <c r="H22" i="6"/>
  <c r="L22" i="6" s="1"/>
  <c r="I21" i="6"/>
  <c r="J21" i="6" s="1"/>
  <c r="H21" i="6"/>
  <c r="I20" i="6"/>
  <c r="J20" i="6" s="1"/>
  <c r="H20" i="6"/>
  <c r="L21" i="6" s="1"/>
  <c r="I19" i="6"/>
  <c r="H19" i="6"/>
  <c r="L20" i="6" s="1"/>
  <c r="I18" i="6"/>
  <c r="J18" i="6" s="1"/>
  <c r="H18" i="6"/>
  <c r="C19" i="5" s="1"/>
  <c r="I17" i="6"/>
  <c r="H17" i="6"/>
  <c r="I16" i="6"/>
  <c r="D17" i="5" s="1"/>
  <c r="H16" i="6"/>
  <c r="I15" i="6"/>
  <c r="J15" i="6" s="1"/>
  <c r="H15" i="6"/>
  <c r="C16" i="5" s="1"/>
  <c r="I14" i="6"/>
  <c r="H14" i="6"/>
  <c r="L14" i="6" s="1"/>
  <c r="I13" i="6"/>
  <c r="J13" i="6" s="1"/>
  <c r="H13" i="6"/>
  <c r="I12" i="6"/>
  <c r="J12" i="6" s="1"/>
  <c r="H12" i="6"/>
  <c r="I11" i="6"/>
  <c r="M11" i="6" s="1"/>
  <c r="H11" i="6"/>
  <c r="L12" i="6" s="1"/>
  <c r="I10" i="6"/>
  <c r="H10" i="6"/>
  <c r="I9" i="6"/>
  <c r="M9" i="6" s="1"/>
  <c r="H9" i="6"/>
  <c r="J8" i="6"/>
  <c r="I8" i="6"/>
  <c r="H8" i="6"/>
  <c r="M7" i="6"/>
  <c r="I7" i="6"/>
  <c r="J7" i="6" s="1"/>
  <c r="H7" i="6"/>
  <c r="J6" i="6"/>
  <c r="I6" i="6"/>
  <c r="H6" i="6"/>
  <c r="B3" i="6"/>
  <c r="P54" i="5" s="1"/>
  <c r="D43" i="5"/>
  <c r="B43" i="5"/>
  <c r="D42" i="5"/>
  <c r="B42" i="5"/>
  <c r="D41" i="5"/>
  <c r="C41" i="5"/>
  <c r="B41" i="5"/>
  <c r="C40" i="5"/>
  <c r="B40" i="5"/>
  <c r="C39" i="5"/>
  <c r="B39" i="5"/>
  <c r="D38" i="5"/>
  <c r="C38" i="5"/>
  <c r="B38" i="5"/>
  <c r="D37" i="5"/>
  <c r="C37" i="5"/>
  <c r="B37" i="5"/>
  <c r="C36" i="5"/>
  <c r="B36" i="5"/>
  <c r="D35" i="5"/>
  <c r="C35" i="5"/>
  <c r="B35" i="5"/>
  <c r="D34" i="5"/>
  <c r="C34" i="5"/>
  <c r="B34" i="5"/>
  <c r="D33" i="5"/>
  <c r="B33" i="5"/>
  <c r="D32" i="5"/>
  <c r="B32" i="5"/>
  <c r="D31" i="5"/>
  <c r="C31" i="5"/>
  <c r="B31" i="5"/>
  <c r="C30" i="5"/>
  <c r="B30" i="5"/>
  <c r="C29" i="5"/>
  <c r="B29" i="5"/>
  <c r="D28" i="5"/>
  <c r="C28" i="5"/>
  <c r="B28" i="5"/>
  <c r="D27" i="5"/>
  <c r="B27" i="5"/>
  <c r="D26" i="5"/>
  <c r="B26" i="5"/>
  <c r="D25" i="5"/>
  <c r="C25" i="5"/>
  <c r="B25" i="5"/>
  <c r="D24" i="5"/>
  <c r="B24" i="5"/>
  <c r="D23" i="5"/>
  <c r="C23" i="5"/>
  <c r="B23" i="5"/>
  <c r="C22" i="5"/>
  <c r="B22" i="5"/>
  <c r="C21" i="5"/>
  <c r="B21" i="5"/>
  <c r="D20" i="5"/>
  <c r="B20" i="5"/>
  <c r="D19" i="5"/>
  <c r="B19" i="5"/>
  <c r="D18" i="5"/>
  <c r="C18" i="5"/>
  <c r="B18" i="5"/>
  <c r="C17" i="5"/>
  <c r="B17" i="5"/>
  <c r="B16" i="5"/>
  <c r="D15" i="5"/>
  <c r="C15" i="5"/>
  <c r="B15" i="5"/>
  <c r="D14" i="5"/>
  <c r="C14" i="5"/>
  <c r="B14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J44" i="4"/>
  <c r="I44" i="4"/>
  <c r="H44" i="4"/>
  <c r="J43" i="4"/>
  <c r="I43" i="4"/>
  <c r="M44" i="4" s="1"/>
  <c r="H43" i="4"/>
  <c r="C44" i="3" s="1"/>
  <c r="I42" i="4"/>
  <c r="J42" i="4" s="1"/>
  <c r="H42" i="4"/>
  <c r="L42" i="4" s="1"/>
  <c r="I41" i="4"/>
  <c r="J41" i="4" s="1"/>
  <c r="H41" i="4"/>
  <c r="I40" i="4"/>
  <c r="H40" i="4"/>
  <c r="L41" i="4" s="1"/>
  <c r="I39" i="4"/>
  <c r="H39" i="4"/>
  <c r="C40" i="3" s="1"/>
  <c r="I38" i="4"/>
  <c r="H38" i="4"/>
  <c r="C39" i="3" s="1"/>
  <c r="I37" i="4"/>
  <c r="H37" i="4"/>
  <c r="J36" i="4"/>
  <c r="I36" i="4"/>
  <c r="H36" i="4"/>
  <c r="L36" i="4" s="1"/>
  <c r="I35" i="4"/>
  <c r="M36" i="4" s="1"/>
  <c r="H35" i="4"/>
  <c r="C36" i="3" s="1"/>
  <c r="I34" i="4"/>
  <c r="J34" i="4" s="1"/>
  <c r="H34" i="4"/>
  <c r="L33" i="4"/>
  <c r="I33" i="4"/>
  <c r="M33" i="4" s="1"/>
  <c r="H33" i="4"/>
  <c r="C34" i="3" s="1"/>
  <c r="I32" i="4"/>
  <c r="D33" i="3" s="1"/>
  <c r="H32" i="4"/>
  <c r="L32" i="4" s="1"/>
  <c r="I31" i="4"/>
  <c r="M31" i="4" s="1"/>
  <c r="H31" i="4"/>
  <c r="J30" i="4"/>
  <c r="I30" i="4"/>
  <c r="H30" i="4"/>
  <c r="L31" i="4" s="1"/>
  <c r="I29" i="4"/>
  <c r="M29" i="4" s="1"/>
  <c r="H29" i="4"/>
  <c r="L29" i="4" s="1"/>
  <c r="J28" i="4"/>
  <c r="I28" i="4"/>
  <c r="H28" i="4"/>
  <c r="L28" i="4" s="1"/>
  <c r="I27" i="4"/>
  <c r="J27" i="4" s="1"/>
  <c r="H27" i="4"/>
  <c r="M26" i="4"/>
  <c r="I26" i="4"/>
  <c r="J26" i="4" s="1"/>
  <c r="H26" i="4"/>
  <c r="L26" i="4" s="1"/>
  <c r="I25" i="4"/>
  <c r="J25" i="4" s="1"/>
  <c r="H25" i="4"/>
  <c r="I24" i="4"/>
  <c r="M24" i="4" s="1"/>
  <c r="H24" i="4"/>
  <c r="L25" i="4" s="1"/>
  <c r="I23" i="4"/>
  <c r="H23" i="4"/>
  <c r="C24" i="3" s="1"/>
  <c r="I22" i="4"/>
  <c r="H22" i="4"/>
  <c r="C23" i="3" s="1"/>
  <c r="I21" i="4"/>
  <c r="H21" i="4"/>
  <c r="J20" i="4"/>
  <c r="I20" i="4"/>
  <c r="H20" i="4"/>
  <c r="L20" i="4" s="1"/>
  <c r="I19" i="4"/>
  <c r="M20" i="4" s="1"/>
  <c r="H19" i="4"/>
  <c r="C20" i="3" s="1"/>
  <c r="I18" i="4"/>
  <c r="J18" i="4" s="1"/>
  <c r="H18" i="4"/>
  <c r="I17" i="4"/>
  <c r="H17" i="4"/>
  <c r="C18" i="3" s="1"/>
  <c r="I16" i="4"/>
  <c r="M17" i="4" s="1"/>
  <c r="H16" i="4"/>
  <c r="L16" i="4" s="1"/>
  <c r="I15" i="4"/>
  <c r="M15" i="4" s="1"/>
  <c r="H15" i="4"/>
  <c r="J14" i="4"/>
  <c r="I14" i="4"/>
  <c r="H14" i="4"/>
  <c r="I13" i="4"/>
  <c r="M13" i="4" s="1"/>
  <c r="H13" i="4"/>
  <c r="J12" i="4"/>
  <c r="I12" i="4"/>
  <c r="H12" i="4"/>
  <c r="L12" i="4" s="1"/>
  <c r="I11" i="4"/>
  <c r="J11" i="4" s="1"/>
  <c r="H11" i="4"/>
  <c r="I10" i="4"/>
  <c r="H10" i="4"/>
  <c r="L10" i="4" s="1"/>
  <c r="I9" i="4"/>
  <c r="H9" i="4"/>
  <c r="C10" i="3" s="1"/>
  <c r="I8" i="4"/>
  <c r="M9" i="4" s="1"/>
  <c r="H8" i="4"/>
  <c r="I7" i="4"/>
  <c r="M7" i="4" s="1"/>
  <c r="H7" i="4"/>
  <c r="I6" i="4"/>
  <c r="H6" i="4"/>
  <c r="L7" i="4" s="1"/>
  <c r="B3" i="4"/>
  <c r="E56" i="3"/>
  <c r="D45" i="3"/>
  <c r="C45" i="3"/>
  <c r="B45" i="3"/>
  <c r="D44" i="3"/>
  <c r="B44" i="3"/>
  <c r="C43" i="3"/>
  <c r="B43" i="3"/>
  <c r="C42" i="3"/>
  <c r="B42" i="3"/>
  <c r="D41" i="3"/>
  <c r="C41" i="3"/>
  <c r="B41" i="3"/>
  <c r="D40" i="3"/>
  <c r="B40" i="3"/>
  <c r="D39" i="3"/>
  <c r="B39" i="3"/>
  <c r="D38" i="3"/>
  <c r="C38" i="3"/>
  <c r="B38" i="3"/>
  <c r="D37" i="3"/>
  <c r="B37" i="3"/>
  <c r="B36" i="3"/>
  <c r="C35" i="3"/>
  <c r="B35" i="3"/>
  <c r="D34" i="3"/>
  <c r="B34" i="3"/>
  <c r="C33" i="3"/>
  <c r="B33" i="3"/>
  <c r="D32" i="3"/>
  <c r="C32" i="3"/>
  <c r="B32" i="3"/>
  <c r="D31" i="3"/>
  <c r="B31" i="3"/>
  <c r="D30" i="3"/>
  <c r="B30" i="3"/>
  <c r="D29" i="3"/>
  <c r="C29" i="3"/>
  <c r="B29" i="3"/>
  <c r="C28" i="3"/>
  <c r="B28" i="3"/>
  <c r="C27" i="3"/>
  <c r="B27" i="3"/>
  <c r="C26" i="3"/>
  <c r="B26" i="3"/>
  <c r="D25" i="3"/>
  <c r="C25" i="3"/>
  <c r="B25" i="3"/>
  <c r="D24" i="3"/>
  <c r="B24" i="3"/>
  <c r="D23" i="3"/>
  <c r="B23" i="3"/>
  <c r="D22" i="3"/>
  <c r="C22" i="3"/>
  <c r="B22" i="3"/>
  <c r="D21" i="3"/>
  <c r="B21" i="3"/>
  <c r="B20" i="3"/>
  <c r="C19" i="3"/>
  <c r="B19" i="3"/>
  <c r="D18" i="3"/>
  <c r="B18" i="3"/>
  <c r="D17" i="3"/>
  <c r="C17" i="3"/>
  <c r="B17" i="3"/>
  <c r="D16" i="3"/>
  <c r="C16" i="3"/>
  <c r="B16" i="3"/>
  <c r="D15" i="3"/>
  <c r="C15" i="3"/>
  <c r="B15" i="3"/>
  <c r="C14" i="3"/>
  <c r="B14" i="3"/>
  <c r="D13" i="3"/>
  <c r="C13" i="3"/>
  <c r="B13" i="3"/>
  <c r="C12" i="3"/>
  <c r="B12" i="3"/>
  <c r="D11" i="3"/>
  <c r="B11" i="3"/>
  <c r="D10" i="3"/>
  <c r="B10" i="3"/>
  <c r="C9" i="3"/>
  <c r="B9" i="3"/>
  <c r="D8" i="3"/>
  <c r="C8" i="3"/>
  <c r="B8" i="3"/>
  <c r="D7" i="3"/>
  <c r="B7" i="3"/>
  <c r="D4" i="3"/>
  <c r="L30" i="2"/>
  <c r="T30" i="2" s="1"/>
  <c r="K30" i="2"/>
  <c r="O30" i="2" s="1"/>
  <c r="J30" i="2"/>
  <c r="C30" i="1" s="1"/>
  <c r="S29" i="2"/>
  <c r="L29" i="2"/>
  <c r="K29" i="2"/>
  <c r="J29" i="2"/>
  <c r="R29" i="2" s="1"/>
  <c r="L28" i="2"/>
  <c r="T28" i="2" s="1"/>
  <c r="K28" i="2"/>
  <c r="O28" i="2" s="1"/>
  <c r="J28" i="2"/>
  <c r="C28" i="1" s="1"/>
  <c r="S27" i="2"/>
  <c r="L27" i="2"/>
  <c r="K27" i="2"/>
  <c r="J27" i="2"/>
  <c r="R27" i="2" s="1"/>
  <c r="L26" i="2"/>
  <c r="T26" i="2" s="1"/>
  <c r="K26" i="2"/>
  <c r="O26" i="2" s="1"/>
  <c r="J26" i="2"/>
  <c r="C26" i="1" s="1"/>
  <c r="S25" i="2"/>
  <c r="L25" i="2"/>
  <c r="K25" i="2"/>
  <c r="J25" i="2"/>
  <c r="R25" i="2" s="1"/>
  <c r="L24" i="2"/>
  <c r="T24" i="2" s="1"/>
  <c r="K24" i="2"/>
  <c r="O24" i="2" s="1"/>
  <c r="J24" i="2"/>
  <c r="C24" i="1" s="1"/>
  <c r="S23" i="2"/>
  <c r="L23" i="2"/>
  <c r="K23" i="2"/>
  <c r="J23" i="2"/>
  <c r="R23" i="2" s="1"/>
  <c r="L22" i="2"/>
  <c r="T22" i="2" s="1"/>
  <c r="K22" i="2"/>
  <c r="O22" i="2" s="1"/>
  <c r="J22" i="2"/>
  <c r="C22" i="1" s="1"/>
  <c r="S21" i="2"/>
  <c r="L21" i="2"/>
  <c r="K21" i="2"/>
  <c r="J21" i="2"/>
  <c r="R21" i="2" s="1"/>
  <c r="L20" i="2"/>
  <c r="T20" i="2" s="1"/>
  <c r="K20" i="2"/>
  <c r="O20" i="2" s="1"/>
  <c r="J20" i="2"/>
  <c r="C20" i="1" s="1"/>
  <c r="S19" i="2"/>
  <c r="L19" i="2"/>
  <c r="K19" i="2"/>
  <c r="J19" i="2"/>
  <c r="R19" i="2" s="1"/>
  <c r="L18" i="2"/>
  <c r="T18" i="2" s="1"/>
  <c r="K18" i="2"/>
  <c r="O18" i="2" s="1"/>
  <c r="J18" i="2"/>
  <c r="C18" i="1" s="1"/>
  <c r="S17" i="2"/>
  <c r="L17" i="2"/>
  <c r="K17" i="2"/>
  <c r="J17" i="2"/>
  <c r="R17" i="2" s="1"/>
  <c r="L16" i="2"/>
  <c r="T16" i="2" s="1"/>
  <c r="K16" i="2"/>
  <c r="O16" i="2" s="1"/>
  <c r="J16" i="2"/>
  <c r="C16" i="1" s="1"/>
  <c r="S15" i="2"/>
  <c r="L15" i="2"/>
  <c r="K15" i="2"/>
  <c r="J15" i="2"/>
  <c r="R15" i="2" s="1"/>
  <c r="L14" i="2"/>
  <c r="T14" i="2" s="1"/>
  <c r="K14" i="2"/>
  <c r="O14" i="2" s="1"/>
  <c r="J14" i="2"/>
  <c r="C14" i="1" s="1"/>
  <c r="S13" i="2"/>
  <c r="L13" i="2"/>
  <c r="K13" i="2"/>
  <c r="J13" i="2"/>
  <c r="R13" i="2" s="1"/>
  <c r="L12" i="2"/>
  <c r="T12" i="2" s="1"/>
  <c r="K12" i="2"/>
  <c r="O12" i="2" s="1"/>
  <c r="J12" i="2"/>
  <c r="C12" i="1" s="1"/>
  <c r="S11" i="2"/>
  <c r="L11" i="2"/>
  <c r="K11" i="2"/>
  <c r="J11" i="2"/>
  <c r="R11" i="2" s="1"/>
  <c r="L10" i="2"/>
  <c r="T10" i="2" s="1"/>
  <c r="K10" i="2"/>
  <c r="S10" i="2" s="1"/>
  <c r="J10" i="2"/>
  <c r="C10" i="1" s="1"/>
  <c r="S9" i="2"/>
  <c r="L9" i="2"/>
  <c r="K9" i="2"/>
  <c r="J9" i="2"/>
  <c r="R9" i="2" s="1"/>
  <c r="L8" i="2"/>
  <c r="T8" i="2" s="1"/>
  <c r="K8" i="2"/>
  <c r="S8" i="2" s="1"/>
  <c r="J8" i="2"/>
  <c r="C8" i="1" s="1"/>
  <c r="S7" i="2"/>
  <c r="L7" i="2"/>
  <c r="K7" i="2"/>
  <c r="J7" i="2"/>
  <c r="R7" i="2" s="1"/>
  <c r="L6" i="2"/>
  <c r="P6" i="2" s="1"/>
  <c r="K6" i="2"/>
  <c r="O6" i="2" s="1"/>
  <c r="J6" i="2"/>
  <c r="C6" i="1" s="1"/>
  <c r="B30" i="1"/>
  <c r="E29" i="1"/>
  <c r="D29" i="1"/>
  <c r="B29" i="1"/>
  <c r="B28" i="1"/>
  <c r="E27" i="1"/>
  <c r="D27" i="1"/>
  <c r="B27" i="1"/>
  <c r="B26" i="1"/>
  <c r="E25" i="1"/>
  <c r="D25" i="1"/>
  <c r="B25" i="1"/>
  <c r="B24" i="1"/>
  <c r="E23" i="1"/>
  <c r="D23" i="1"/>
  <c r="B23" i="1"/>
  <c r="B22" i="1"/>
  <c r="E21" i="1"/>
  <c r="D21" i="1"/>
  <c r="B21" i="1"/>
  <c r="B20" i="1"/>
  <c r="E19" i="1"/>
  <c r="D19" i="1"/>
  <c r="B19" i="1"/>
  <c r="B18" i="1"/>
  <c r="E17" i="1"/>
  <c r="D17" i="1"/>
  <c r="B17" i="1"/>
  <c r="B16" i="1"/>
  <c r="E15" i="1"/>
  <c r="D15" i="1"/>
  <c r="B15" i="1"/>
  <c r="B14" i="1"/>
  <c r="E13" i="1"/>
  <c r="D13" i="1"/>
  <c r="B13" i="1"/>
  <c r="B12" i="1"/>
  <c r="E11" i="1"/>
  <c r="D11" i="1"/>
  <c r="B11" i="1"/>
  <c r="B10" i="1"/>
  <c r="E9" i="1"/>
  <c r="D9" i="1"/>
  <c r="B9" i="1"/>
  <c r="B8" i="1"/>
  <c r="E7" i="1"/>
  <c r="D7" i="1"/>
  <c r="B7" i="1"/>
  <c r="B6" i="1"/>
  <c r="C4" i="1"/>
  <c r="D14" i="3" l="1"/>
  <c r="O11" i="2"/>
  <c r="O13" i="2"/>
  <c r="O15" i="2"/>
  <c r="O17" i="2"/>
  <c r="O19" i="2"/>
  <c r="O21" i="2"/>
  <c r="O23" i="2"/>
  <c r="O25" i="2"/>
  <c r="O27" i="2"/>
  <c r="O29" i="2"/>
  <c r="D9" i="3"/>
  <c r="J6" i="4"/>
  <c r="J10" i="4"/>
  <c r="L15" i="4"/>
  <c r="J17" i="4"/>
  <c r="L22" i="4"/>
  <c r="L30" i="4"/>
  <c r="L38" i="4"/>
  <c r="J40" i="4"/>
  <c r="L44" i="4"/>
  <c r="D13" i="5"/>
  <c r="D21" i="5"/>
  <c r="C24" i="5"/>
  <c r="D29" i="5"/>
  <c r="C32" i="5"/>
  <c r="L7" i="6"/>
  <c r="J9" i="6"/>
  <c r="J16" i="6"/>
  <c r="M19" i="6"/>
  <c r="J23" i="6"/>
  <c r="M26" i="6"/>
  <c r="L37" i="6"/>
  <c r="J39" i="6"/>
  <c r="M42" i="6"/>
  <c r="C9" i="7"/>
  <c r="C13" i="7"/>
  <c r="C33" i="7"/>
  <c r="C41" i="7"/>
  <c r="C45" i="7"/>
  <c r="K15" i="8"/>
  <c r="K21" i="8"/>
  <c r="K28" i="8"/>
  <c r="K47" i="8"/>
  <c r="D6" i="1"/>
  <c r="D8" i="1"/>
  <c r="D10" i="1"/>
  <c r="D12" i="1"/>
  <c r="D14" i="1"/>
  <c r="D16" i="1"/>
  <c r="D18" i="1"/>
  <c r="D20" i="1"/>
  <c r="D22" i="1"/>
  <c r="D24" i="1"/>
  <c r="D26" i="1"/>
  <c r="D28" i="1"/>
  <c r="D30" i="1"/>
  <c r="T7" i="2"/>
  <c r="T9" i="2"/>
  <c r="T11" i="2"/>
  <c r="T13" i="2"/>
  <c r="T15" i="2"/>
  <c r="T17" i="2"/>
  <c r="T19" i="2"/>
  <c r="T21" i="2"/>
  <c r="T23" i="2"/>
  <c r="T25" i="2"/>
  <c r="T27" i="2"/>
  <c r="T29" i="2"/>
  <c r="C7" i="3"/>
  <c r="D12" i="3"/>
  <c r="D20" i="3"/>
  <c r="D28" i="3"/>
  <c r="C31" i="3"/>
  <c r="D36" i="3"/>
  <c r="L18" i="4"/>
  <c r="M21" i="4"/>
  <c r="L34" i="4"/>
  <c r="M37" i="4"/>
  <c r="D16" i="5"/>
  <c r="D40" i="5"/>
  <c r="L18" i="6"/>
  <c r="L24" i="6"/>
  <c r="J26" i="6"/>
  <c r="M30" i="6"/>
  <c r="M33" i="6"/>
  <c r="J42" i="6"/>
  <c r="K16" i="8"/>
  <c r="K22" i="8"/>
  <c r="K35" i="8"/>
  <c r="K48" i="8"/>
  <c r="E8" i="1"/>
  <c r="E14" i="1"/>
  <c r="E18" i="1"/>
  <c r="E22" i="1"/>
  <c r="E26" i="1"/>
  <c r="E30" i="1"/>
  <c r="L23" i="4"/>
  <c r="L39" i="4"/>
  <c r="M10" i="6"/>
  <c r="M18" i="6"/>
  <c r="C14" i="7"/>
  <c r="C46" i="7"/>
  <c r="K10" i="8"/>
  <c r="K29" i="8"/>
  <c r="K42" i="8"/>
  <c r="E10" i="1"/>
  <c r="E16" i="1"/>
  <c r="E20" i="1"/>
  <c r="E28" i="1"/>
  <c r="R8" i="2"/>
  <c r="R10" i="2"/>
  <c r="R12" i="2"/>
  <c r="R14" i="2"/>
  <c r="R16" i="2"/>
  <c r="R18" i="2"/>
  <c r="R20" i="2"/>
  <c r="R22" i="2"/>
  <c r="R24" i="2"/>
  <c r="R26" i="2"/>
  <c r="R28" i="2"/>
  <c r="R30" i="2"/>
  <c r="C21" i="3"/>
  <c r="D26" i="3"/>
  <c r="C37" i="3"/>
  <c r="D42" i="3"/>
  <c r="L9" i="4"/>
  <c r="D22" i="5"/>
  <c r="D30" i="5"/>
  <c r="C33" i="5"/>
  <c r="L8" i="6"/>
  <c r="J10" i="6"/>
  <c r="M14" i="6"/>
  <c r="J17" i="6"/>
  <c r="M27" i="6"/>
  <c r="J31" i="6"/>
  <c r="J37" i="6"/>
  <c r="K24" i="8"/>
  <c r="E6" i="1"/>
  <c r="E12" i="1"/>
  <c r="E24" i="1"/>
  <c r="C7" i="1"/>
  <c r="C9" i="1"/>
  <c r="C11" i="1"/>
  <c r="C13" i="1"/>
  <c r="C15" i="1"/>
  <c r="C17" i="1"/>
  <c r="C19" i="1"/>
  <c r="C21" i="1"/>
  <c r="C23" i="1"/>
  <c r="C25" i="1"/>
  <c r="C27" i="1"/>
  <c r="C29" i="1"/>
  <c r="J22" i="4"/>
  <c r="M32" i="4"/>
  <c r="J38" i="4"/>
  <c r="C20" i="5"/>
  <c r="L15" i="6"/>
  <c r="L26" i="6"/>
  <c r="L38" i="6"/>
  <c r="L42" i="6"/>
  <c r="C15" i="7"/>
  <c r="C39" i="7"/>
  <c r="C47" i="7"/>
  <c r="C11" i="3"/>
  <c r="D36" i="5"/>
  <c r="S12" i="2"/>
  <c r="S14" i="2"/>
  <c r="S16" i="2"/>
  <c r="S18" i="2"/>
  <c r="S20" i="2"/>
  <c r="S22" i="2"/>
  <c r="S24" i="2"/>
  <c r="S26" i="2"/>
  <c r="S28" i="2"/>
  <c r="S30" i="2"/>
  <c r="D19" i="3"/>
  <c r="D27" i="3"/>
  <c r="C30" i="3"/>
  <c r="D35" i="3"/>
  <c r="D43" i="3"/>
  <c r="J9" i="4"/>
  <c r="L13" i="4"/>
  <c r="M23" i="4"/>
  <c r="J33" i="4"/>
  <c r="M39" i="4"/>
  <c r="C26" i="5"/>
  <c r="D39" i="5"/>
  <c r="C42" i="5"/>
  <c r="L10" i="6"/>
  <c r="L13" i="6"/>
  <c r="L16" i="6"/>
  <c r="M23" i="6"/>
  <c r="J25" i="6"/>
  <c r="L39" i="6"/>
  <c r="J41" i="6"/>
  <c r="C20" i="7"/>
  <c r="C28" i="7"/>
  <c r="C32" i="7"/>
  <c r="K7" i="8"/>
  <c r="K20" i="8"/>
  <c r="K26" i="8"/>
  <c r="K39" i="8"/>
  <c r="L9" i="6"/>
  <c r="M12" i="6"/>
  <c r="J14" i="6"/>
  <c r="L17" i="6"/>
  <c r="M20" i="6"/>
  <c r="J22" i="6"/>
  <c r="L25" i="6"/>
  <c r="M28" i="6"/>
  <c r="J30" i="6"/>
  <c r="L33" i="6"/>
  <c r="M36" i="6"/>
  <c r="J38" i="6"/>
  <c r="L41" i="6"/>
  <c r="M15" i="6"/>
  <c r="M39" i="6"/>
  <c r="J11" i="6"/>
  <c r="M17" i="6"/>
  <c r="J19" i="6"/>
  <c r="J27" i="6"/>
  <c r="J35" i="6"/>
  <c r="L36" i="6"/>
  <c r="L11" i="6"/>
  <c r="L19" i="6"/>
  <c r="M22" i="6"/>
  <c r="L27" i="6"/>
  <c r="M8" i="6"/>
  <c r="M16" i="6"/>
  <c r="M24" i="6"/>
  <c r="M32" i="6"/>
  <c r="M13" i="6"/>
  <c r="M21" i="6"/>
  <c r="M29" i="6"/>
  <c r="M37" i="6"/>
  <c r="M12" i="4"/>
  <c r="L17" i="4"/>
  <c r="J19" i="4"/>
  <c r="M25" i="4"/>
  <c r="J35" i="4"/>
  <c r="M41" i="4"/>
  <c r="J8" i="4"/>
  <c r="L11" i="4"/>
  <c r="M14" i="4"/>
  <c r="L19" i="4"/>
  <c r="M22" i="4"/>
  <c r="J32" i="4"/>
  <c r="L35" i="4"/>
  <c r="L43" i="4"/>
  <c r="L8" i="4"/>
  <c r="M11" i="4"/>
  <c r="J13" i="4"/>
  <c r="M19" i="4"/>
  <c r="J21" i="4"/>
  <c r="L24" i="4"/>
  <c r="M27" i="4"/>
  <c r="J29" i="4"/>
  <c r="M35" i="4"/>
  <c r="J37" i="4"/>
  <c r="L40" i="4"/>
  <c r="M43" i="4"/>
  <c r="M28" i="4"/>
  <c r="L14" i="4"/>
  <c r="J16" i="4"/>
  <c r="J24" i="4"/>
  <c r="L27" i="4"/>
  <c r="M30" i="4"/>
  <c r="M8" i="4"/>
  <c r="M16" i="4"/>
  <c r="L21" i="4"/>
  <c r="L37" i="4"/>
  <c r="M40" i="4"/>
  <c r="M38" i="4"/>
  <c r="J7" i="4"/>
  <c r="J15" i="4"/>
  <c r="J23" i="4"/>
  <c r="J31" i="4"/>
  <c r="J39" i="4"/>
  <c r="M10" i="4"/>
  <c r="M18" i="4"/>
  <c r="M34" i="4"/>
  <c r="M42" i="4"/>
  <c r="O7" i="2"/>
  <c r="O8" i="2"/>
  <c r="O9" i="2"/>
  <c r="O1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<sst xmlns="http://schemas.openxmlformats.org/spreadsheetml/2006/main" count="815" uniqueCount="349">
  <si>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</si>
  <si>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</si>
  <si>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</si>
  <si>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</si>
  <si>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</si>
  <si>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</si>
  <si>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</si>
  <si>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</si>
  <si>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</si>
  <si>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</si>
  <si>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</si>
  <si>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</si>
  <si>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</si>
  <si>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</si>
  <si>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</si>
  <si>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</si>
  <si>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</si>
  <si>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</si>
  <si>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</si>
  <si>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</si>
  <si>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</si>
  <si>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</si>
  <si>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</si>
  <si>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</si>
  <si>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</si>
  <si>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</si>
  <si>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</si>
  <si>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</si>
  <si>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</si>
  <si>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</si>
  <si>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</si>
  <si>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</si>
  <si>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</si>
  <si>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</si>
  <si>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</si>
  <si>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</si>
  <si>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</si>
  <si>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</si>
  <si>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</si>
  <si>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</si>
  <si>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</si>
  <si>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</si>
  <si>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</si>
  <si>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</si>
  <si>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</si>
  <si>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</si>
  <si>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</si>
  <si>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</si>
  <si>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</si>
  <si>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</si>
  <si>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</si>
  <si>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</si>
  <si>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</si>
  <si>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</si>
  <si>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</si>
  <si>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</si>
  <si>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</si>
  <si>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</si>
  <si>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</si>
  <si>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</si>
  <si>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</si>
  <si>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</si>
  <si>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</si>
  <si>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</si>
  <si>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</si>
  <si>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</si>
  <si>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</si>
  <si>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</si>
  <si>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</si>
  <si>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</si>
  <si>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</si>
  <si>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</si>
  <si>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</si>
  <si>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</si>
  <si>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</si>
  <si>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</si>
  <si>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</si>
  <si>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</si>
  <si>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</si>
  <si>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</si>
  <si>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</si>
  <si>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</si>
  <si>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</si>
  <si>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</si>
  <si>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</si>
  <si>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</si>
  <si>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</si>
  <si>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</si>
  <si>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</si>
  <si>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</si>
  <si>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</si>
  <si>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</si>
  <si>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</si>
  <si>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</si>
  <si>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</si>
  <si>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</si>
  <si>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</si>
  <si>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</si>
  <si>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</si>
  <si>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</si>
  <si>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</si>
  <si>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</si>
  <si>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</si>
  <si>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</si>
  <si>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</si>
  <si>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</si>
  <si>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</si>
  <si>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</si>
  <si>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</si>
  <si>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</si>
  <si>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</si>
  <si>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</si>
  <si>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</si>
  <si>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</si>
  <si>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</si>
  <si>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</si>
  <si>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</si>
  <si>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</si>
  <si>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</si>
  <si>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</si>
  <si>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</si>
  <si>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</si>
  <si>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</si>
  <si>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</si>
  <si>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</si>
  <si>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</si>
  <si>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</si>
  <si>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</si>
  <si>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</si>
  <si>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</si>
  <si>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</si>
  <si>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</si>
  <si>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</si>
  <si>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</si>
  <si>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</si>
  <si>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</si>
  <si>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</si>
  <si>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</si>
  <si>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</si>
  <si>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</si>
  <si>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</si>
  <si>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</si>
  <si>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</si>
  <si>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</si>
  <si>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</si>
  <si>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</si>
  <si>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</si>
  <si>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</si>
  <si>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</si>
  <si>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</si>
  <si>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</si>
  <si>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</si>
  <si>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</si>
  <si>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</si>
  <si>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</si>
  <si>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</si>
  <si>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</si>
  <si>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</si>
  <si>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</si>
  <si>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</si>
  <si>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</si>
  <si>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</si>
  <si>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</si>
  <si>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</si>
  <si>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</si>
  <si>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</si>
  <si>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</si>
  <si>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</si>
  <si>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</si>
  <si>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</si>
  <si>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</si>
  <si>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</si>
  <si>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</si>
  <si>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</si>
  <si>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</si>
  <si>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</si>
  <si>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</si>
  <si>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</si>
  <si>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</si>
  <si>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</si>
  <si>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</si>
  <si>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</si>
  <si>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</si>
  <si>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</si>
  <si>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</si>
  <si>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</si>
  <si>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</si>
  <si>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</si>
  <si>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</si>
  <si>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</si>
  <si>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</si>
  <si>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</si>
  <si>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</si>
  <si>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</si>
  <si>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</si>
  <si>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</si>
  <si>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</si>
  <si>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</si>
  <si>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</si>
  <si>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</si>
  <si>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</si>
  <si>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</si>
  <si>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</si>
  <si>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</si>
  <si>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</si>
  <si>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</si>
  <si>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</si>
  <si>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</si>
  <si>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</si>
  <si>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</si>
  <si>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</si>
  <si>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</si>
  <si>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</si>
  <si>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</si>
  <si>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</si>
  <si>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</si>
  <si>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</si>
  <si>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</si>
  <si>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</si>
  <si>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</si>
  <si>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</si>
  <si>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</si>
  <si>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</si>
  <si>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</si>
  <si>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</si>
  <si>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</si>
  <si>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</si>
  <si>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</si>
  <si>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</si>
  <si>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</si>
  <si>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</si>
  <si>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</si>
  <si>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</si>
  <si>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</si>
  <si>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</si>
  <si>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</si>
  <si>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</si>
  <si>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</si>
  <si>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</si>
  <si>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</si>
  <si>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</si>
  <si>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</si>
  <si>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</si>
  <si>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</si>
  <si>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</si>
  <si>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</si>
  <si>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</si>
  <si>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</si>
  <si>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</si>
  <si>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</si>
  <si>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</si>
  <si>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</si>
  <si>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</si>
  <si>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</si>
  <si>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</si>
  <si>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</si>
  <si>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</si>
  <si>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</si>
  <si>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</si>
  <si>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</si>
  <si>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</si>
  <si>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</si>
  <si>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</si>
  <si>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</si>
  <si>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</si>
  <si>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</si>
  <si>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</si>
  <si>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</si>
  <si>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</si>
  <si>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</si>
  <si>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</si>
  <si>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</si>
  <si>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</si>
  <si>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</si>
  <si>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</si>
  <si>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</si>
  <si>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</si>
  <si>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</si>
  <si>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</si>
  <si>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</si>
  <si>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</si>
  <si>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</si>
  <si>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</si>
  <si>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</si>
  <si>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</si>
  <si>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</si>
  <si>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</si>
  <si>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</si>
  <si>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</si>
  <si>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</si>
  <si>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</si>
  <si>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</si>
  <si>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</si>
  <si>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</si>
  <si>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</si>
  <si>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</si>
  <si>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</si>
  <si>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</si>
  <si>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</si>
  <si>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</si>
  <si>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</si>
  <si>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</si>
  <si>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</si>
  <si>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</si>
  <si>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</si>
  <si>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</si>
  <si>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</si>
  <si>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</si>
  <si>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</si>
  <si>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</si>
  <si>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</si>
  <si>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</si>
  <si>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</si>
  <si>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</si>
  <si>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</si>
  <si>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</si>
  <si>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</si>
  <si>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</si>
  <si>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</si>
  <si>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</si>
  <si>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</si>
  <si>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</si>
  <si>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</si>
  <si>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</si>
  <si>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</si>
  <si>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</si>
  <si>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</si>
  <si>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</si>
  <si>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</si>
  <si>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</si>
  <si>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</si>
  <si>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</si>
  <si>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</si>
  <si>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</si>
  <si>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</si>
  <si>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</si>
  <si>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</si>
  <si>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</si>
  <si>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</si>
  <si>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</si>
  <si>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</si>
  <si>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</si>
  <si>
    <t>OSB worsened 11bps and 9bps in price</t>
  </si>
  <si>
    <t>OSB Worsened 15-19bps</t>
  </si>
  <si>
    <t>Y</t>
  </si>
  <si>
    <t>OSB better by 2/4</t>
  </si>
  <si>
    <t>OSB Better by 15/17</t>
  </si>
  <si>
    <t>OSB Better by 18/22</t>
  </si>
  <si>
    <t>OSB Better by 20/15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</si>
</sst>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C1E60969-9360-49D0-A2CB-F651A7579413}"/>
    <cellStyle name="Percent" xfId="2" builtinId="5"/>
    <cellStyle name="Percent 2" xfId="5" xr:uid="{DF2E8D68-5E12-4093-9F83-1147D2DBBDFE}"/>
    <cellStyle name="Percent 2 4" xfId="3" xr:uid="{E68B5A5E-2635-4A52-9821-8A4B3C798C99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A3CB171A-97CC-436C-B990-011D3D114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760E209-5D9F-4063-B620-14EBE5CE0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531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4221A1-A5F5-4ACD-808D-37CDAECA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234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09828347-8180-42BD-BE9C-FFA2D8E55579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9AA5D19D-0687-306D-3162-9F21DA668800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516BEB4-B0F1-FEDE-8A1B-3A29AECBC2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F845C781-64C8-441E-906D-4E50154D14E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BE73CA63-7D1E-47CC-BED5-CCE06DE6E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0CD91-76E5-49C2-85AB-E6ECB8C1D3D2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N31" sqref="N31:Q31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 t="str">
        <f>TEXT(Control!$B$1,"MM/DD/YYYY")&amp;" "&amp;Control!B2</f>
        <v>03/21/2024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7.399999999999999" thickBot="1" x14ac:dyDescent="0.35">
      <c r="B6" s="33">
        <f>'Flex Supreme Pricer'!A6</f>
        <v>6.5</v>
      </c>
      <c r="C6" s="34">
        <f>'Flex Supreme Pricer'!J6</f>
        <v>98.625</v>
      </c>
      <c r="D6" s="34">
        <f>'Flex Supreme Pricer'!K6</f>
        <v>98.375</v>
      </c>
      <c r="E6" s="35">
        <f>'Flex Supreme Pricer'!L6</f>
        <v>98.125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6.625</v>
      </c>
      <c r="C7" s="34">
        <f>'Flex Supreme Pricer'!J7</f>
        <v>99.25</v>
      </c>
      <c r="D7" s="34">
        <f>'Flex Supreme Pricer'!K7</f>
        <v>99</v>
      </c>
      <c r="E7" s="35">
        <f>'Flex Supreme Pricer'!L7</f>
        <v>98.75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6.75</v>
      </c>
      <c r="C8" s="34">
        <f>'Flex Supreme Pricer'!J8</f>
        <v>99.875</v>
      </c>
      <c r="D8" s="34">
        <f>'Flex Supreme Pricer'!K8</f>
        <v>99.625</v>
      </c>
      <c r="E8" s="35">
        <f>'Flex Supreme Pricer'!L8</f>
        <v>99.375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6.875</v>
      </c>
      <c r="C9" s="34">
        <f>'Flex Supreme Pricer'!J9</f>
        <v>100.5</v>
      </c>
      <c r="D9" s="34">
        <f>'Flex Supreme Pricer'!K9</f>
        <v>100.25</v>
      </c>
      <c r="E9" s="35">
        <f>'Flex Supreme Pricer'!L9</f>
        <v>100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</v>
      </c>
      <c r="C10" s="34">
        <f>'Flex Supreme Pricer'!J10</f>
        <v>101</v>
      </c>
      <c r="D10" s="34">
        <f>'Flex Supreme Pricer'!K10</f>
        <v>100.75</v>
      </c>
      <c r="E10" s="35">
        <f>'Flex Supreme Pricer'!L10</f>
        <v>100.5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7.125</v>
      </c>
      <c r="C11" s="34">
        <f>'Flex Supreme Pricer'!J11</f>
        <v>101.5</v>
      </c>
      <c r="D11" s="34">
        <f>'Flex Supreme Pricer'!K11</f>
        <v>101.25</v>
      </c>
      <c r="E11" s="35">
        <f>'Flex Supreme Pricer'!L11</f>
        <v>101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7.25</v>
      </c>
      <c r="C12" s="34">
        <f>'Flex Supreme Pricer'!J12</f>
        <v>102</v>
      </c>
      <c r="D12" s="34">
        <f>'Flex Supreme Pricer'!K12</f>
        <v>101.75</v>
      </c>
      <c r="E12" s="35">
        <f>'Flex Supreme Pricer'!L12</f>
        <v>101.5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7.399999999999999" thickBot="1" x14ac:dyDescent="0.35">
      <c r="B13" s="33">
        <f>'Flex Supreme Pricer'!A13</f>
        <v>7.375</v>
      </c>
      <c r="C13" s="34">
        <f>'Flex Supreme Pricer'!J13</f>
        <v>102.5</v>
      </c>
      <c r="D13" s="34">
        <f>'Flex Supreme Pricer'!K13</f>
        <v>102.25</v>
      </c>
      <c r="E13" s="35">
        <f>'Flex Supreme Pricer'!L13</f>
        <v>102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7.399999999999999" thickBot="1" x14ac:dyDescent="0.35">
      <c r="B14" s="33">
        <f>'Flex Supreme Pricer'!A14</f>
        <v>7.5</v>
      </c>
      <c r="C14" s="34">
        <f>'Flex Supreme Pricer'!J14</f>
        <v>102.875</v>
      </c>
      <c r="D14" s="34">
        <f>'Flex Supreme Pricer'!K14</f>
        <v>102.625</v>
      </c>
      <c r="E14" s="35">
        <f>'Flex Supreme Pricer'!L14</f>
        <v>102.375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7.399999999999999" thickBot="1" x14ac:dyDescent="0.35">
      <c r="B15" s="33">
        <f>'Flex Supreme Pricer'!A15</f>
        <v>7.625</v>
      </c>
      <c r="C15" s="34">
        <f>'Flex Supreme Pricer'!J15</f>
        <v>103.25</v>
      </c>
      <c r="D15" s="34">
        <f>'Flex Supreme Pricer'!K15</f>
        <v>103</v>
      </c>
      <c r="E15" s="35">
        <f>'Flex Supreme Pricer'!L15</f>
        <v>102.75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7.399999999999999" thickBot="1" x14ac:dyDescent="0.35">
      <c r="B16" s="33">
        <f>'Flex Supreme Pricer'!A16</f>
        <v>7.75</v>
      </c>
      <c r="C16" s="34">
        <f>'Flex Supreme Pricer'!J16</f>
        <v>103.625</v>
      </c>
      <c r="D16" s="34">
        <f>'Flex Supreme Pricer'!K16</f>
        <v>103.375</v>
      </c>
      <c r="E16" s="35">
        <f>'Flex Supreme Pricer'!L16</f>
        <v>103.125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7.399999999999999" thickBot="1" x14ac:dyDescent="0.35">
      <c r="B17" s="33">
        <f>'Flex Supreme Pricer'!A17</f>
        <v>7.875</v>
      </c>
      <c r="C17" s="34">
        <f>'Flex Supreme Pricer'!J17</f>
        <v>104</v>
      </c>
      <c r="D17" s="34">
        <f>'Flex Supreme Pricer'!K17</f>
        <v>103.75</v>
      </c>
      <c r="E17" s="35">
        <f>'Flex Supreme Pricer'!L17</f>
        <v>103.5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7.399999999999999" thickBot="1" x14ac:dyDescent="0.35">
      <c r="B18" s="33">
        <f>'Flex Supreme Pricer'!A18</f>
        <v>8</v>
      </c>
      <c r="C18" s="34">
        <f>'Flex Supreme Pricer'!J18</f>
        <v>104.375</v>
      </c>
      <c r="D18" s="34">
        <f>'Flex Supreme Pricer'!K18</f>
        <v>104.125</v>
      </c>
      <c r="E18" s="35">
        <f>'Flex Supreme Pricer'!L18</f>
        <v>103.875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7.399999999999999" thickBot="1" x14ac:dyDescent="0.35">
      <c r="B19" s="33">
        <f>'Flex Supreme Pricer'!A19</f>
        <v>8.125</v>
      </c>
      <c r="C19" s="34">
        <f>'Flex Supreme Pricer'!J19</f>
        <v>104.75</v>
      </c>
      <c r="D19" s="34">
        <f>'Flex Supreme Pricer'!K19</f>
        <v>104.5</v>
      </c>
      <c r="E19" s="35">
        <f>'Flex Supreme Pricer'!L19</f>
        <v>104.25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" thickBot="1" x14ac:dyDescent="0.35">
      <c r="B20" s="33">
        <f>'Flex Supreme Pricer'!A20</f>
        <v>8.25</v>
      </c>
      <c r="C20" s="34">
        <f>'Flex Supreme Pricer'!J20</f>
        <v>105.125</v>
      </c>
      <c r="D20" s="34">
        <f>'Flex Supreme Pricer'!K20</f>
        <v>104.875</v>
      </c>
      <c r="E20" s="35">
        <f>'Flex Supreme Pricer'!L20</f>
        <v>104.625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3">
      <c r="B21" s="33">
        <f>'Flex Supreme Pricer'!A21</f>
        <v>8.375</v>
      </c>
      <c r="C21" s="34">
        <f>'Flex Supreme Pricer'!J21</f>
        <v>105.5</v>
      </c>
      <c r="D21" s="34">
        <f>'Flex Supreme Pricer'!K21</f>
        <v>105.25</v>
      </c>
      <c r="E21" s="35">
        <f>'Flex Supreme Pricer'!L21</f>
        <v>105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3">
      <c r="B22" s="33">
        <f>'Flex Supreme Pricer'!A22</f>
        <v>8.5</v>
      </c>
      <c r="C22" s="34">
        <f>'Flex Supreme Pricer'!J22</f>
        <v>105.875</v>
      </c>
      <c r="D22" s="34">
        <f>'Flex Supreme Pricer'!K22</f>
        <v>105.625</v>
      </c>
      <c r="E22" s="35">
        <f>'Flex Supreme Pricer'!L22</f>
        <v>105.375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3">
      <c r="B23" s="33">
        <f>'Flex Supreme Pricer'!A23</f>
        <v>8.625</v>
      </c>
      <c r="C23" s="34">
        <f>'Flex Supreme Pricer'!J23</f>
        <v>106.25</v>
      </c>
      <c r="D23" s="34">
        <f>'Flex Supreme Pricer'!K23</f>
        <v>106</v>
      </c>
      <c r="E23" s="35">
        <f>'Flex Supreme Pricer'!L23</f>
        <v>105.75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3">
      <c r="B24" s="33">
        <f>'Flex Supreme Pricer'!A24</f>
        <v>8.75</v>
      </c>
      <c r="C24" s="34">
        <f>'Flex Supreme Pricer'!J24</f>
        <v>106.625</v>
      </c>
      <c r="D24" s="34">
        <f>'Flex Supreme Pricer'!K24</f>
        <v>106.375</v>
      </c>
      <c r="E24" s="35">
        <f>'Flex Supreme Pricer'!L24</f>
        <v>106.125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" thickBot="1" x14ac:dyDescent="0.35">
      <c r="B25" s="33">
        <f>'Flex Supreme Pricer'!A25</f>
        <v>8.875</v>
      </c>
      <c r="C25" s="34">
        <f>'Flex Supreme Pricer'!J25</f>
        <v>107</v>
      </c>
      <c r="D25" s="34">
        <f>'Flex Supreme Pricer'!K25</f>
        <v>106.75</v>
      </c>
      <c r="E25" s="35">
        <f>'Flex Supreme Pricer'!L25</f>
        <v>106.5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ht="16.8" x14ac:dyDescent="0.3">
      <c r="B26" s="33">
        <f>'Flex Supreme Pricer'!A26</f>
        <v>9</v>
      </c>
      <c r="C26" s="34">
        <f>'Flex Supreme Pricer'!J26</f>
        <v>107.375</v>
      </c>
      <c r="D26" s="34">
        <f>'Flex Supreme Pricer'!K26</f>
        <v>107.125</v>
      </c>
      <c r="E26" s="35">
        <f>'Flex Supreme Pricer'!L26</f>
        <v>106.875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ht="16.8" x14ac:dyDescent="0.3">
      <c r="B27" s="33">
        <f>'Flex Supreme Pricer'!A27</f>
        <v>9.125</v>
      </c>
      <c r="C27" s="34">
        <f>'Flex Supreme Pricer'!J27</f>
        <v>107.75</v>
      </c>
      <c r="D27" s="34">
        <f>'Flex Supreme Pricer'!K27</f>
        <v>107.5</v>
      </c>
      <c r="E27" s="35">
        <f>'Flex Supreme Pricer'!L27</f>
        <v>107.25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ht="16.8" x14ac:dyDescent="0.3">
      <c r="B28" s="33">
        <f>'Flex Supreme Pricer'!A28</f>
        <v>9.25</v>
      </c>
      <c r="C28" s="34">
        <f>'Flex Supreme Pricer'!J28</f>
        <v>108.125</v>
      </c>
      <c r="D28" s="34">
        <f>'Flex Supreme Pricer'!K28</f>
        <v>107.875</v>
      </c>
      <c r="E28" s="35">
        <f>'Flex Supreme Pricer'!L28</f>
        <v>107.625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ht="16.8" x14ac:dyDescent="0.3">
      <c r="B29" s="33">
        <f>'Flex Supreme Pricer'!A29</f>
        <v>9.375</v>
      </c>
      <c r="C29" s="34">
        <f>'Flex Supreme Pricer'!J29</f>
        <v>108.5</v>
      </c>
      <c r="D29" s="34">
        <f>'Flex Supreme Pricer'!K29</f>
        <v>108.25</v>
      </c>
      <c r="E29" s="35">
        <f>'Flex Supreme Pricer'!L29</f>
        <v>108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7.399999999999999" thickBot="1" x14ac:dyDescent="0.35">
      <c r="B30" s="33">
        <f>'Flex Supreme Pricer'!A30</f>
        <v>9.5</v>
      </c>
      <c r="C30" s="104">
        <f>'Flex Supreme Pricer'!J30</f>
        <v>108.875</v>
      </c>
      <c r="D30" s="104">
        <f>'Flex Supreme Pricer'!K30</f>
        <v>108.625</v>
      </c>
      <c r="E30" s="105">
        <f>'Flex Supreme Pricer'!L30</f>
        <v>108.375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7.399999999999999" thickBot="1" x14ac:dyDescent="0.35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" thickBot="1" x14ac:dyDescent="0.35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" thickBot="1" x14ac:dyDescent="0.35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3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" thickBot="1" x14ac:dyDescent="0.35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7.399999999999999" thickBot="1" x14ac:dyDescent="0.35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5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5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3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5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3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3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" thickBot="1" x14ac:dyDescent="0.35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" thickBot="1" x14ac:dyDescent="0.35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3">
      <c r="B45" s="199"/>
      <c r="C45" s="199"/>
      <c r="D45" s="200"/>
      <c r="E45" s="200"/>
    </row>
    <row r="46" spans="2:24" x14ac:dyDescent="0.3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F755-FF4F-44F7-A235-3256411A83A4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202"/>
      <c r="B1" t="s">
        <v>87</v>
      </c>
      <c r="T1" s="203"/>
    </row>
    <row r="3" spans="1:26" ht="15" thickBot="1" x14ac:dyDescent="0.35"/>
    <row r="4" spans="1:26" ht="15" thickBot="1" x14ac:dyDescent="0.35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.600000000000001" thickBot="1" x14ac:dyDescent="0.35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3">
      <c r="A6" s="217">
        <v>6.5</v>
      </c>
      <c r="B6" s="218">
        <v>98.5</v>
      </c>
      <c r="C6" s="219">
        <v>98.25</v>
      </c>
      <c r="D6" s="220">
        <v>98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98.625</v>
      </c>
      <c r="K6" s="223">
        <f t="shared" ref="K6:L21" si="0">G6+C6</f>
        <v>98.375</v>
      </c>
      <c r="L6" s="224">
        <f t="shared" si="0"/>
        <v>98.125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3">
      <c r="A7" s="217">
        <v>6.625</v>
      </c>
      <c r="B7" s="218">
        <v>99.125</v>
      </c>
      <c r="C7" s="219">
        <v>98.875</v>
      </c>
      <c r="D7" s="220">
        <v>98.625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99.25</v>
      </c>
      <c r="K7" s="223">
        <f t="shared" si="0"/>
        <v>99</v>
      </c>
      <c r="L7" s="224">
        <f t="shared" si="0"/>
        <v>98.75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3">
      <c r="A8" s="217">
        <v>6.75</v>
      </c>
      <c r="B8" s="218">
        <v>99.75</v>
      </c>
      <c r="C8" s="219">
        <v>99.5</v>
      </c>
      <c r="D8" s="220">
        <v>99.25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99.875</v>
      </c>
      <c r="K8" s="223">
        <f t="shared" si="0"/>
        <v>99.625</v>
      </c>
      <c r="L8" s="224">
        <f t="shared" si="0"/>
        <v>99.375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3">
      <c r="A9" s="217">
        <v>6.875</v>
      </c>
      <c r="B9" s="218">
        <v>100.375</v>
      </c>
      <c r="C9" s="219">
        <v>100.125</v>
      </c>
      <c r="D9" s="220">
        <v>99.875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100.5</v>
      </c>
      <c r="K9" s="223">
        <f t="shared" si="0"/>
        <v>100.25</v>
      </c>
      <c r="L9" s="224">
        <f t="shared" si="0"/>
        <v>100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3">
      <c r="A10" s="217">
        <v>7</v>
      </c>
      <c r="B10" s="218">
        <v>100.875</v>
      </c>
      <c r="C10" s="219">
        <v>100.625</v>
      </c>
      <c r="D10" s="220">
        <v>100.375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101</v>
      </c>
      <c r="K10" s="223">
        <f t="shared" si="0"/>
        <v>100.75</v>
      </c>
      <c r="L10" s="224">
        <f t="shared" si="0"/>
        <v>100.5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3">
      <c r="A11" s="217">
        <v>7.125</v>
      </c>
      <c r="B11" s="218">
        <v>101.375</v>
      </c>
      <c r="C11" s="219">
        <v>101.125</v>
      </c>
      <c r="D11" s="220">
        <v>100.875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101.5</v>
      </c>
      <c r="K11" s="223">
        <f t="shared" si="0"/>
        <v>101.25</v>
      </c>
      <c r="L11" s="224">
        <f t="shared" si="0"/>
        <v>101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3">
      <c r="A12" s="217">
        <v>7.25</v>
      </c>
      <c r="B12" s="218">
        <v>101.875</v>
      </c>
      <c r="C12" s="219">
        <v>101.625</v>
      </c>
      <c r="D12" s="220">
        <v>101.375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102</v>
      </c>
      <c r="K12" s="223">
        <f t="shared" si="0"/>
        <v>101.75</v>
      </c>
      <c r="L12" s="224">
        <f t="shared" si="0"/>
        <v>101.5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3">
      <c r="A13" s="217">
        <v>7.375</v>
      </c>
      <c r="B13" s="218">
        <v>102.375</v>
      </c>
      <c r="C13" s="219">
        <v>102.125</v>
      </c>
      <c r="D13" s="220">
        <v>101.875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102.5</v>
      </c>
      <c r="K13" s="223">
        <f t="shared" si="0"/>
        <v>102.25</v>
      </c>
      <c r="L13" s="224">
        <f t="shared" si="0"/>
        <v>102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3">
      <c r="A14" s="217">
        <v>7.5</v>
      </c>
      <c r="B14" s="218">
        <v>102.75</v>
      </c>
      <c r="C14" s="219">
        <v>102.5</v>
      </c>
      <c r="D14" s="220">
        <v>102.25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102.875</v>
      </c>
      <c r="K14" s="223">
        <f t="shared" si="0"/>
        <v>102.625</v>
      </c>
      <c r="L14" s="224">
        <f t="shared" si="0"/>
        <v>102.375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3">
      <c r="A15" s="217">
        <v>7.625</v>
      </c>
      <c r="B15" s="218">
        <v>103.125</v>
      </c>
      <c r="C15" s="219">
        <v>102.875</v>
      </c>
      <c r="D15" s="220">
        <v>102.625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103.25</v>
      </c>
      <c r="K15" s="223">
        <f t="shared" si="0"/>
        <v>103</v>
      </c>
      <c r="L15" s="224">
        <f t="shared" si="0"/>
        <v>102.75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3">
      <c r="A16" s="217">
        <v>7.75</v>
      </c>
      <c r="B16" s="218">
        <v>103.5</v>
      </c>
      <c r="C16" s="219">
        <v>103.25</v>
      </c>
      <c r="D16" s="220">
        <v>103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103.625</v>
      </c>
      <c r="K16" s="223">
        <f t="shared" si="0"/>
        <v>103.375</v>
      </c>
      <c r="L16" s="224">
        <f t="shared" si="0"/>
        <v>103.125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3">
      <c r="A17" s="217">
        <v>7.875</v>
      </c>
      <c r="B17" s="218">
        <v>103.875</v>
      </c>
      <c r="C17" s="219">
        <v>103.625</v>
      </c>
      <c r="D17" s="220">
        <v>103.375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104</v>
      </c>
      <c r="K17" s="223">
        <f t="shared" si="0"/>
        <v>103.75</v>
      </c>
      <c r="L17" s="224">
        <f t="shared" si="0"/>
        <v>103.5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3">
      <c r="A18" s="217">
        <v>8</v>
      </c>
      <c r="B18" s="218">
        <v>104.25</v>
      </c>
      <c r="C18" s="219">
        <v>104</v>
      </c>
      <c r="D18" s="220">
        <v>103.75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104.375</v>
      </c>
      <c r="K18" s="223">
        <f t="shared" si="0"/>
        <v>104.125</v>
      </c>
      <c r="L18" s="224">
        <f t="shared" si="0"/>
        <v>103.875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3">
      <c r="A19" s="217">
        <v>8.125</v>
      </c>
      <c r="B19" s="218">
        <v>104.625</v>
      </c>
      <c r="C19" s="219">
        <v>104.375</v>
      </c>
      <c r="D19" s="220">
        <v>104.125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104.75</v>
      </c>
      <c r="K19" s="223">
        <f t="shared" si="0"/>
        <v>104.5</v>
      </c>
      <c r="L19" s="224">
        <f t="shared" si="0"/>
        <v>104.25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3">
      <c r="A20" s="217">
        <v>8.25</v>
      </c>
      <c r="B20" s="218">
        <v>105</v>
      </c>
      <c r="C20" s="219">
        <v>104.75</v>
      </c>
      <c r="D20" s="220">
        <v>104.5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105.125</v>
      </c>
      <c r="K20" s="223">
        <f t="shared" si="0"/>
        <v>104.875</v>
      </c>
      <c r="L20" s="224">
        <f t="shared" si="0"/>
        <v>104.625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3">
      <c r="A21" s="217">
        <v>8.375</v>
      </c>
      <c r="B21" s="218">
        <v>105.375</v>
      </c>
      <c r="C21" s="219">
        <v>105.125</v>
      </c>
      <c r="D21" s="220">
        <v>104.875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105.5</v>
      </c>
      <c r="K21" s="223">
        <f t="shared" si="0"/>
        <v>105.25</v>
      </c>
      <c r="L21" s="224">
        <f t="shared" si="0"/>
        <v>105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3">
      <c r="A22" s="217">
        <v>8.5</v>
      </c>
      <c r="B22" s="218">
        <v>105.75</v>
      </c>
      <c r="C22" s="219">
        <v>105.5</v>
      </c>
      <c r="D22" s="220">
        <v>105.25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105.875</v>
      </c>
      <c r="K22" s="223">
        <f t="shared" si="1"/>
        <v>105.625</v>
      </c>
      <c r="L22" s="224">
        <f t="shared" si="1"/>
        <v>105.375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3">
      <c r="A23" s="217">
        <v>8.625</v>
      </c>
      <c r="B23" s="218">
        <v>106.125</v>
      </c>
      <c r="C23" s="219">
        <v>105.875</v>
      </c>
      <c r="D23" s="220">
        <v>105.625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106.25</v>
      </c>
      <c r="K23" s="223">
        <f t="shared" si="1"/>
        <v>106</v>
      </c>
      <c r="L23" s="224">
        <f t="shared" si="1"/>
        <v>105.75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3">
      <c r="A24" s="217">
        <v>8.75</v>
      </c>
      <c r="B24" s="218">
        <v>106.5</v>
      </c>
      <c r="C24" s="219">
        <v>106.25</v>
      </c>
      <c r="D24" s="220">
        <v>106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106.625</v>
      </c>
      <c r="K24" s="223">
        <f t="shared" si="1"/>
        <v>106.375</v>
      </c>
      <c r="L24" s="224">
        <f t="shared" si="1"/>
        <v>106.125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3">
      <c r="A25" s="217">
        <v>8.875</v>
      </c>
      <c r="B25" s="218">
        <v>106.875</v>
      </c>
      <c r="C25" s="219">
        <v>106.625</v>
      </c>
      <c r="D25" s="220">
        <v>106.375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107</v>
      </c>
      <c r="K25" s="223">
        <f t="shared" si="1"/>
        <v>106.75</v>
      </c>
      <c r="L25" s="224">
        <f t="shared" si="1"/>
        <v>106.5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3">
      <c r="A26" s="217">
        <v>9</v>
      </c>
      <c r="B26" s="218">
        <v>107.25</v>
      </c>
      <c r="C26" s="219">
        <v>107</v>
      </c>
      <c r="D26" s="220">
        <v>106.75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107.375</v>
      </c>
      <c r="K26" s="223">
        <f t="shared" si="1"/>
        <v>107.125</v>
      </c>
      <c r="L26" s="224">
        <f t="shared" si="1"/>
        <v>106.875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3">
      <c r="A27" s="217">
        <v>9.125</v>
      </c>
      <c r="B27" s="218">
        <v>107.625</v>
      </c>
      <c r="C27" s="219">
        <v>107.375</v>
      </c>
      <c r="D27" s="220">
        <v>107.125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107.75</v>
      </c>
      <c r="K27" s="223">
        <f t="shared" si="1"/>
        <v>107.5</v>
      </c>
      <c r="L27" s="224">
        <f t="shared" si="1"/>
        <v>107.25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3">
      <c r="A28" s="217">
        <v>9.25</v>
      </c>
      <c r="B28" s="218">
        <v>108</v>
      </c>
      <c r="C28" s="219">
        <v>107.75</v>
      </c>
      <c r="D28" s="220">
        <v>107.5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108.125</v>
      </c>
      <c r="K28" s="223">
        <f t="shared" si="1"/>
        <v>107.875</v>
      </c>
      <c r="L28" s="224">
        <f t="shared" si="1"/>
        <v>107.625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3">
      <c r="A29" s="217">
        <v>9.375</v>
      </c>
      <c r="B29" s="218">
        <v>108.375</v>
      </c>
      <c r="C29" s="219">
        <v>108.125</v>
      </c>
      <c r="D29" s="220">
        <v>107.875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108.5</v>
      </c>
      <c r="K29" s="223">
        <f t="shared" si="1"/>
        <v>108.25</v>
      </c>
      <c r="L29" s="224">
        <f t="shared" si="1"/>
        <v>108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" thickBot="1" x14ac:dyDescent="0.35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108.875</v>
      </c>
      <c r="K30" s="233">
        <f t="shared" si="1"/>
        <v>108.625</v>
      </c>
      <c r="L30" s="234">
        <f t="shared" si="1"/>
        <v>108.375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7CA4-7F47-40D9-8367-D832EE3C7017}">
  <sheetPr published="0" codeName="Sheet3">
    <tabColor rgb="FF00B0F0"/>
    <pageSetUpPr fitToPage="1"/>
  </sheetPr>
  <dimension ref="B1:AE63"/>
  <sheetViews>
    <sheetView zoomScaleNormal="100" workbookViewId="0">
      <selection activeCell="N31" sqref="N31:Q31"/>
    </sheetView>
  </sheetViews>
  <sheetFormatPr defaultColWidth="8.88671875" defaultRowHeight="15.6" x14ac:dyDescent="0.3"/>
  <cols>
    <col min="1" max="1" width="2.5546875" style="236" customWidth="1"/>
    <col min="2" max="2" width="14.33203125" style="236" customWidth="1"/>
    <col min="3" max="3" width="19.109375" style="236" customWidth="1"/>
    <col min="4" max="4" width="14.33203125" style="236" customWidth="1"/>
    <col min="5" max="5" width="11.33203125" style="236" customWidth="1"/>
    <col min="6" max="6" width="18" style="236" customWidth="1"/>
    <col min="7" max="7" width="23" style="236" bestFit="1" customWidth="1"/>
    <col min="8" max="8" width="8.88671875" style="236" customWidth="1"/>
    <col min="9" max="11" width="9" style="236" bestFit="1" customWidth="1"/>
    <col min="12" max="12" width="10" style="236" bestFit="1" customWidth="1"/>
    <col min="13" max="15" width="9.6640625" style="236" bestFit="1" customWidth="1"/>
    <col min="16" max="16" width="1.5546875" style="236" customWidth="1"/>
    <col min="17" max="17" width="32.6640625" style="236" customWidth="1"/>
    <col min="18" max="24" width="6.6640625" style="236" customWidth="1"/>
    <col min="25" max="16384" width="8.88671875" style="236"/>
  </cols>
  <sheetData>
    <row r="1" spans="2:25" ht="16.2" thickBot="1" x14ac:dyDescent="0.35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3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3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2" customHeight="1" x14ac:dyDescent="0.3">
      <c r="B4" s="254" t="s">
        <v>3</v>
      </c>
      <c r="C4" s="255"/>
      <c r="D4" s="256" t="str">
        <f>TEXT(Control!$B$1,"MM/DD/YYYY")&amp;" "&amp;Control!B2</f>
        <v>03/21/2024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" x14ac:dyDescent="0.3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3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3">
      <c r="B7" s="272">
        <f>'Flex Select Prime Pricer'!A6-0.001</f>
        <v>6.4989999999999997</v>
      </c>
      <c r="C7" s="273">
        <f>'Flex Select Prime Pricer'!H6</f>
        <v>97.76</v>
      </c>
      <c r="D7" s="273">
        <f>'Flex Select Prime Pricer'!I6</f>
        <v>97.625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3">
      <c r="B8" s="272">
        <f>'Flex Select Prime Pricer'!A7-0.001</f>
        <v>6.6239999999999997</v>
      </c>
      <c r="C8" s="273">
        <f>'Flex Select Prime Pricer'!H7</f>
        <v>98.385000000000005</v>
      </c>
      <c r="D8" s="273">
        <f>'Flex Select Prime Pricer'!I7</f>
        <v>98.25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3">
      <c r="B9" s="272">
        <f>'Flex Select Prime Pricer'!A8-0.001</f>
        <v>6.7489999999999997</v>
      </c>
      <c r="C9" s="273">
        <f>'Flex Select Prime Pricer'!H8</f>
        <v>99.01</v>
      </c>
      <c r="D9" s="273">
        <f>'Flex Select Prime Pricer'!I8</f>
        <v>98.875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3">
      <c r="B10" s="272">
        <f>'Flex Select Prime Pricer'!A9-0.001</f>
        <v>6.8739999999999997</v>
      </c>
      <c r="C10" s="273">
        <f>'Flex Select Prime Pricer'!H9</f>
        <v>99.635000000000005</v>
      </c>
      <c r="D10" s="273">
        <f>'Flex Select Prime Pricer'!I9</f>
        <v>99.5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3">
      <c r="B11" s="272">
        <f>'Flex Select Prime Pricer'!A10-0.001</f>
        <v>6.9989999999999997</v>
      </c>
      <c r="C11" s="273">
        <f>'Flex Select Prime Pricer'!H10</f>
        <v>100.26</v>
      </c>
      <c r="D11" s="273">
        <f>'Flex Select Prime Pricer'!I10</f>
        <v>100.125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3">
      <c r="B12" s="272">
        <f>'Flex Select Prime Pricer'!A11-0.001</f>
        <v>7.1239999999999997</v>
      </c>
      <c r="C12" s="273">
        <f>'Flex Select Prime Pricer'!H11</f>
        <v>100.76</v>
      </c>
      <c r="D12" s="273">
        <f>'Flex Select Prime Pricer'!I11</f>
        <v>100.625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3">
      <c r="B13" s="272">
        <f>'Flex Select Prime Pricer'!A12-0.001</f>
        <v>7.2489999999999997</v>
      </c>
      <c r="C13" s="273">
        <f>'Flex Select Prime Pricer'!H12</f>
        <v>101.13500000000001</v>
      </c>
      <c r="D13" s="273">
        <f>'Flex Select Prime Pricer'!I12</f>
        <v>101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3">
      <c r="B14" s="272">
        <f>'Flex Select Prime Pricer'!A13-0.001</f>
        <v>7.3739999999999997</v>
      </c>
      <c r="C14" s="273">
        <f>'Flex Select Prime Pricer'!H13</f>
        <v>101.51</v>
      </c>
      <c r="D14" s="273">
        <f>'Flex Select Prime Pricer'!I13</f>
        <v>101.375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3">
      <c r="B15" s="272">
        <f>'Flex Select Prime Pricer'!A14-0.001</f>
        <v>7.4989999999999997</v>
      </c>
      <c r="C15" s="273">
        <f>'Flex Select Prime Pricer'!H14</f>
        <v>101.76</v>
      </c>
      <c r="D15" s="273">
        <f>'Flex Select Prime Pricer'!I14</f>
        <v>101.625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3">
      <c r="B16" s="272">
        <f>'Flex Select Prime Pricer'!A15-0.001</f>
        <v>7.6239999999999997</v>
      </c>
      <c r="C16" s="273">
        <f>'Flex Select Prime Pricer'!H15</f>
        <v>102.01</v>
      </c>
      <c r="D16" s="273">
        <f>'Flex Select Prime Pricer'!I15</f>
        <v>101.875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3">
      <c r="B17" s="272">
        <f>'Flex Select Prime Pricer'!A16-0.001</f>
        <v>7.7489999999999997</v>
      </c>
      <c r="C17" s="273">
        <f>'Flex Select Prime Pricer'!H16</f>
        <v>102.26</v>
      </c>
      <c r="D17" s="273">
        <f>'Flex Select Prime Pricer'!I16</f>
        <v>102.125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3">
      <c r="B18" s="272">
        <f>'Flex Select Prime Pricer'!A17-0.001</f>
        <v>7.8739999999999997</v>
      </c>
      <c r="C18" s="273">
        <f>'Flex Select Prime Pricer'!H17</f>
        <v>102.51</v>
      </c>
      <c r="D18" s="273">
        <f>'Flex Select Prime Pricer'!I17</f>
        <v>102.375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" x14ac:dyDescent="0.3">
      <c r="B19" s="272">
        <f>'Flex Select Prime Pricer'!A18-0.001</f>
        <v>7.9989999999999997</v>
      </c>
      <c r="C19" s="273">
        <f>'Flex Select Prime Pricer'!H18</f>
        <v>102.76</v>
      </c>
      <c r="D19" s="273">
        <f>'Flex Select Prime Pricer'!I18</f>
        <v>102.625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3">
      <c r="B20" s="272">
        <f>'Flex Select Prime Pricer'!A19-0.001</f>
        <v>8.1240000000000006</v>
      </c>
      <c r="C20" s="273">
        <f>'Flex Select Prime Pricer'!H19</f>
        <v>103.01</v>
      </c>
      <c r="D20" s="273">
        <f>'Flex Select Prime Pricer'!I19</f>
        <v>102.875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3">
      <c r="B21" s="272">
        <f>'Flex Select Prime Pricer'!A20-0.001</f>
        <v>8.2490000000000006</v>
      </c>
      <c r="C21" s="273">
        <f>'Flex Select Prime Pricer'!H20</f>
        <v>103.26</v>
      </c>
      <c r="D21" s="273">
        <f>'Flex Select Prime Pricer'!I20</f>
        <v>103.125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3">
      <c r="B22" s="272">
        <f>'Flex Select Prime Pricer'!A21-0.001</f>
        <v>8.3740000000000006</v>
      </c>
      <c r="C22" s="273">
        <f>'Flex Select Prime Pricer'!H21</f>
        <v>103.51</v>
      </c>
      <c r="D22" s="273">
        <f>'Flex Select Prime Pricer'!I21</f>
        <v>103.375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3">
      <c r="B23" s="272">
        <f>'Flex Select Prime Pricer'!A22-0.001</f>
        <v>8.4990000000000006</v>
      </c>
      <c r="C23" s="273">
        <f>'Flex Select Prime Pricer'!H22</f>
        <v>103.76</v>
      </c>
      <c r="D23" s="273">
        <f>'Flex Select Prime Pricer'!I22</f>
        <v>103.625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3">
      <c r="B24" s="272">
        <f>'Flex Select Prime Pricer'!A23-0.001</f>
        <v>8.6240000000000006</v>
      </c>
      <c r="C24" s="273">
        <f>'Flex Select Prime Pricer'!H23</f>
        <v>104.01</v>
      </c>
      <c r="D24" s="273">
        <f>'Flex Select Prime Pricer'!I23</f>
        <v>103.875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3">
      <c r="B25" s="272">
        <f>'Flex Select Prime Pricer'!A24-0.001</f>
        <v>8.7490000000000006</v>
      </c>
      <c r="C25" s="273">
        <f>'Flex Select Prime Pricer'!H24</f>
        <v>104.26</v>
      </c>
      <c r="D25" s="273">
        <f>'Flex Select Prime Pricer'!I24</f>
        <v>104.125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3">
      <c r="B26" s="272">
        <f>'Flex Select Prime Pricer'!A25-0.001</f>
        <v>8.8740000000000006</v>
      </c>
      <c r="C26" s="273">
        <f>'Flex Select Prime Pricer'!H25</f>
        <v>104.51</v>
      </c>
      <c r="D26" s="273">
        <f>'Flex Select Prime Pricer'!I25</f>
        <v>104.375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3">
      <c r="B27" s="272">
        <f>'Flex Select Prime Pricer'!A26-0.001</f>
        <v>8.9990000000000006</v>
      </c>
      <c r="C27" s="273">
        <f>'Flex Select Prime Pricer'!H26</f>
        <v>104.69750000000001</v>
      </c>
      <c r="D27" s="273">
        <f>'Flex Select Prime Pricer'!I26</f>
        <v>104.5625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3">
      <c r="B28" s="272">
        <f>'Flex Select Prime Pricer'!A27-0.001</f>
        <v>9.1240000000000006</v>
      </c>
      <c r="C28" s="273">
        <f>'Flex Select Prime Pricer'!H27</f>
        <v>104.88500000000001</v>
      </c>
      <c r="D28" s="273">
        <f>'Flex Select Prime Pricer'!I27</f>
        <v>104.75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3">
      <c r="B29" s="272">
        <f>'Flex Select Prime Pricer'!A28-0.001</f>
        <v>9.2490000000000006</v>
      </c>
      <c r="C29" s="273">
        <f>'Flex Select Prime Pricer'!H28</f>
        <v>105.07250000000001</v>
      </c>
      <c r="D29" s="273">
        <f>'Flex Select Prime Pricer'!I28</f>
        <v>104.9375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3">
      <c r="B30" s="272">
        <f>'Flex Select Prime Pricer'!A29-0.001</f>
        <v>9.3740000000000006</v>
      </c>
      <c r="C30" s="273">
        <f>'Flex Select Prime Pricer'!H29</f>
        <v>105.22875000000001</v>
      </c>
      <c r="D30" s="273">
        <f>'Flex Select Prime Pricer'!I29</f>
        <v>105.09375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3">
      <c r="B31" s="272">
        <f>'Flex Select Prime Pricer'!A30-0.001</f>
        <v>9.4990000000000006</v>
      </c>
      <c r="C31" s="273">
        <f>'Flex Select Prime Pricer'!H30</f>
        <v>105.38500000000001</v>
      </c>
      <c r="D31" s="273">
        <f>'Flex Select Prime Pricer'!I30</f>
        <v>105.25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3">
      <c r="B32" s="272">
        <f>'Flex Select Prime Pricer'!A31-0.001</f>
        <v>9.6240000000000006</v>
      </c>
      <c r="C32" s="273">
        <f>'Flex Select Prime Pricer'!H31</f>
        <v>105.54125000000001</v>
      </c>
      <c r="D32" s="273">
        <f>'Flex Select Prime Pricer'!I31</f>
        <v>105.40625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3">
      <c r="B33" s="272">
        <f>'Flex Select Prime Pricer'!A32-0.001</f>
        <v>9.7490000000000006</v>
      </c>
      <c r="C33" s="273">
        <f>'Flex Select Prime Pricer'!H32</f>
        <v>105.69750000000001</v>
      </c>
      <c r="D33" s="273">
        <f>'Flex Select Prime Pricer'!I32</f>
        <v>105.5625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3">
      <c r="B34" s="272">
        <f>'Flex Select Prime Pricer'!A33-0.001</f>
        <v>9.8740000000000006</v>
      </c>
      <c r="C34" s="273">
        <f>'Flex Select Prime Pricer'!H33</f>
        <v>105.85375000000001</v>
      </c>
      <c r="D34" s="273">
        <f>'Flex Select Prime Pricer'!I33</f>
        <v>105.71875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3">
      <c r="B35" s="272">
        <f>'Flex Select Prime Pricer'!A34-0.001</f>
        <v>9.9990000000000006</v>
      </c>
      <c r="C35" s="273">
        <f>'Flex Select Prime Pricer'!H34</f>
        <v>106.01</v>
      </c>
      <c r="D35" s="273">
        <f>'Flex Select Prime Pricer'!I34</f>
        <v>105.875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3">
      <c r="B36" s="272">
        <f>'Flex Select Prime Pricer'!A35-0.001</f>
        <v>10.124000000000001</v>
      </c>
      <c r="C36" s="273">
        <f>'Flex Select Prime Pricer'!H35</f>
        <v>106.16625000000001</v>
      </c>
      <c r="D36" s="273">
        <f>'Flex Select Prime Pricer'!I35</f>
        <v>106.03125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2" customHeight="1" x14ac:dyDescent="0.3">
      <c r="B37" s="272">
        <f>'Flex Select Prime Pricer'!A36-0.001</f>
        <v>10.249000000000001</v>
      </c>
      <c r="C37" s="273">
        <f>'Flex Select Prime Pricer'!H36</f>
        <v>106.32250000000001</v>
      </c>
      <c r="D37" s="273">
        <f>'Flex Select Prime Pricer'!I36</f>
        <v>106.1875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2" customHeight="1" x14ac:dyDescent="0.3">
      <c r="B38" s="272">
        <f>'Flex Select Prime Pricer'!A37-0.001</f>
        <v>10.374000000000001</v>
      </c>
      <c r="C38" s="273">
        <f>'Flex Select Prime Pricer'!H37</f>
        <v>106.47875000000001</v>
      </c>
      <c r="D38" s="273">
        <f>'Flex Select Prime Pricer'!I37</f>
        <v>106.34375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2" customHeight="1" x14ac:dyDescent="0.3">
      <c r="B39" s="272">
        <f>'Flex Select Prime Pricer'!A38-0.001</f>
        <v>10.499000000000001</v>
      </c>
      <c r="C39" s="273">
        <f>'Flex Select Prime Pricer'!H38</f>
        <v>106.63500000000001</v>
      </c>
      <c r="D39" s="273">
        <f>'Flex Select Prime Pricer'!I38</f>
        <v>106.5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2" customHeight="1" x14ac:dyDescent="0.3">
      <c r="B40" s="272">
        <f>'Flex Select Prime Pricer'!A39-0.001</f>
        <v>10.624000000000001</v>
      </c>
      <c r="C40" s="273">
        <f>'Flex Select Prime Pricer'!H39</f>
        <v>106.79125000000001</v>
      </c>
      <c r="D40" s="273">
        <f>'Flex Select Prime Pricer'!I39</f>
        <v>106.65625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3">
      <c r="B41" s="272">
        <f>'Flex Select Prime Pricer'!A40-0.001</f>
        <v>10.749000000000001</v>
      </c>
      <c r="C41" s="273">
        <f>'Flex Select Prime Pricer'!H40</f>
        <v>106.94750000000001</v>
      </c>
      <c r="D41" s="273">
        <f>'Flex Select Prime Pricer'!I40</f>
        <v>106.8125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3">
      <c r="B42" s="272">
        <f>'Flex Select Prime Pricer'!A41-0.001</f>
        <v>10.874000000000001</v>
      </c>
      <c r="C42" s="273">
        <f>'Flex Select Prime Pricer'!H41</f>
        <v>107.10375000000001</v>
      </c>
      <c r="D42" s="273">
        <f>'Flex Select Prime Pricer'!I41</f>
        <v>106.96875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3">
      <c r="B43" s="272">
        <f>'Flex Select Prime Pricer'!A42-0.001</f>
        <v>10.999000000000001</v>
      </c>
      <c r="C43" s="273">
        <f>'Flex Select Prime Pricer'!H42</f>
        <v>107.26</v>
      </c>
      <c r="D43" s="273">
        <f>'Flex Select Prime Pricer'!I42</f>
        <v>107.125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3">
      <c r="B44" s="272">
        <f>'Flex Select Prime Pricer'!A43-0.001</f>
        <v>11.124000000000001</v>
      </c>
      <c r="C44" s="273">
        <f>'Flex Select Prime Pricer'!H43</f>
        <v>107.41625000000001</v>
      </c>
      <c r="D44" s="273">
        <f>'Flex Select Prime Pricer'!I43</f>
        <v>107.28125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3">
      <c r="B45" s="345">
        <f>'Flex Select Prime Pricer'!A44-0.001</f>
        <v>11.249000000000001</v>
      </c>
      <c r="C45" s="346">
        <f>'Flex Select Prime Pricer'!H44</f>
        <v>107.57250000000001</v>
      </c>
      <c r="D45" s="346">
        <f>'Flex Select Prime Pricer'!I44</f>
        <v>107.4375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5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3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2" customHeight="1" x14ac:dyDescent="0.3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3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95" customHeight="1" x14ac:dyDescent="0.3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3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3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3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3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3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3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3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3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3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3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2" thickBot="1" x14ac:dyDescent="0.35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3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3BB6-525C-4AC1-8032-21DBD0041377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>
        <v>97.635000000000005</v>
      </c>
      <c r="C6" s="220">
        <v>97.5</v>
      </c>
      <c r="E6" s="410">
        <v>0.125</v>
      </c>
      <c r="F6" s="410">
        <v>0.125</v>
      </c>
      <c r="H6" s="222">
        <f t="shared" ref="H6:I21" si="0">E6+B6</f>
        <v>97.76</v>
      </c>
      <c r="I6" s="223">
        <f t="shared" si="0"/>
        <v>97.625</v>
      </c>
      <c r="J6" s="224">
        <f>I6-H6</f>
        <v>-0.13500000000000512</v>
      </c>
      <c r="L6" s="225"/>
      <c r="M6" s="411"/>
    </row>
    <row r="7" spans="1:19" ht="15.6" x14ac:dyDescent="0.3">
      <c r="A7" s="409">
        <v>6.625</v>
      </c>
      <c r="B7" s="218">
        <v>98.26</v>
      </c>
      <c r="C7" s="220">
        <v>98.125</v>
      </c>
      <c r="E7" s="410">
        <v>0.125</v>
      </c>
      <c r="F7" s="410">
        <v>0.125</v>
      </c>
      <c r="H7" s="222">
        <f t="shared" si="0"/>
        <v>98.385000000000005</v>
      </c>
      <c r="I7" s="223">
        <f t="shared" si="0"/>
        <v>98.25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6" x14ac:dyDescent="0.3">
      <c r="A8" s="409">
        <v>6.75</v>
      </c>
      <c r="B8" s="218">
        <v>98.885000000000005</v>
      </c>
      <c r="C8" s="220">
        <v>98.75</v>
      </c>
      <c r="E8" s="410">
        <v>0.125</v>
      </c>
      <c r="F8" s="410">
        <v>0.125</v>
      </c>
      <c r="H8" s="222">
        <f t="shared" si="0"/>
        <v>99.01</v>
      </c>
      <c r="I8" s="223">
        <f t="shared" si="0"/>
        <v>98.875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6" x14ac:dyDescent="0.3">
      <c r="A9" s="409">
        <v>6.875</v>
      </c>
      <c r="B9" s="218">
        <v>99.51</v>
      </c>
      <c r="C9" s="220">
        <v>99.375</v>
      </c>
      <c r="E9" s="410">
        <v>0.125</v>
      </c>
      <c r="F9" s="410">
        <v>0.125</v>
      </c>
      <c r="H9" s="222">
        <f t="shared" si="0"/>
        <v>99.635000000000005</v>
      </c>
      <c r="I9" s="223">
        <f t="shared" si="0"/>
        <v>99.5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6" x14ac:dyDescent="0.3">
      <c r="A10" s="409">
        <v>7</v>
      </c>
      <c r="B10" s="218">
        <v>100.13500000000001</v>
      </c>
      <c r="C10" s="220">
        <v>100</v>
      </c>
      <c r="E10" s="410">
        <v>0.125</v>
      </c>
      <c r="F10" s="410">
        <v>0.125</v>
      </c>
      <c r="H10" s="222">
        <f t="shared" si="0"/>
        <v>100.26</v>
      </c>
      <c r="I10" s="223">
        <f t="shared" si="0"/>
        <v>100.125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6" x14ac:dyDescent="0.3">
      <c r="A11" s="409">
        <v>7.125</v>
      </c>
      <c r="B11" s="218">
        <v>100.63500000000001</v>
      </c>
      <c r="C11" s="220">
        <v>100.5</v>
      </c>
      <c r="E11" s="410">
        <v>0.125</v>
      </c>
      <c r="F11" s="410">
        <v>0.125</v>
      </c>
      <c r="H11" s="222">
        <f t="shared" si="0"/>
        <v>100.76</v>
      </c>
      <c r="I11" s="223">
        <f t="shared" si="0"/>
        <v>100.625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6" x14ac:dyDescent="0.3">
      <c r="A12" s="409">
        <v>7.25</v>
      </c>
      <c r="B12" s="218">
        <v>101.01</v>
      </c>
      <c r="C12" s="220">
        <v>100.875</v>
      </c>
      <c r="E12" s="410">
        <v>0.125</v>
      </c>
      <c r="F12" s="410">
        <v>0.125</v>
      </c>
      <c r="H12" s="222">
        <f t="shared" si="0"/>
        <v>101.13500000000001</v>
      </c>
      <c r="I12" s="223">
        <f t="shared" si="0"/>
        <v>101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6" x14ac:dyDescent="0.3">
      <c r="A13" s="409">
        <v>7.375</v>
      </c>
      <c r="B13" s="218">
        <v>101.38500000000001</v>
      </c>
      <c r="C13" s="220">
        <v>101.25</v>
      </c>
      <c r="E13" s="410">
        <v>0.125</v>
      </c>
      <c r="F13" s="410">
        <v>0.125</v>
      </c>
      <c r="H13" s="222">
        <f t="shared" si="0"/>
        <v>101.51</v>
      </c>
      <c r="I13" s="223">
        <f t="shared" si="0"/>
        <v>101.375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6" x14ac:dyDescent="0.3">
      <c r="A14" s="409">
        <v>7.5</v>
      </c>
      <c r="B14" s="218">
        <v>101.63500000000001</v>
      </c>
      <c r="C14" s="220">
        <v>101.5</v>
      </c>
      <c r="E14" s="410">
        <v>0.125</v>
      </c>
      <c r="F14" s="410">
        <v>0.125</v>
      </c>
      <c r="H14" s="222">
        <f t="shared" si="0"/>
        <v>101.76</v>
      </c>
      <c r="I14" s="223">
        <f t="shared" si="0"/>
        <v>101.625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6" x14ac:dyDescent="0.3">
      <c r="A15" s="409">
        <v>7.625</v>
      </c>
      <c r="B15" s="218">
        <v>101.88500000000001</v>
      </c>
      <c r="C15" s="220">
        <v>101.75</v>
      </c>
      <c r="E15" s="410">
        <v>0.125</v>
      </c>
      <c r="F15" s="410">
        <v>0.125</v>
      </c>
      <c r="H15" s="222">
        <f t="shared" si="0"/>
        <v>102.01</v>
      </c>
      <c r="I15" s="223">
        <f t="shared" si="0"/>
        <v>101.875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6" x14ac:dyDescent="0.3">
      <c r="A16" s="409">
        <v>7.75</v>
      </c>
      <c r="B16" s="218">
        <v>102.13500000000001</v>
      </c>
      <c r="C16" s="220">
        <v>102</v>
      </c>
      <c r="E16" s="410">
        <v>0.125</v>
      </c>
      <c r="F16" s="410">
        <v>0.125</v>
      </c>
      <c r="H16" s="222">
        <f t="shared" si="0"/>
        <v>102.26</v>
      </c>
      <c r="I16" s="223">
        <f t="shared" si="0"/>
        <v>102.125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6" x14ac:dyDescent="0.3">
      <c r="A17" s="409">
        <v>7.875</v>
      </c>
      <c r="B17" s="218">
        <v>102.38500000000001</v>
      </c>
      <c r="C17" s="220">
        <v>102.25</v>
      </c>
      <c r="E17" s="410">
        <v>0.125</v>
      </c>
      <c r="F17" s="410">
        <v>0.125</v>
      </c>
      <c r="H17" s="222">
        <f t="shared" si="0"/>
        <v>102.51</v>
      </c>
      <c r="I17" s="223">
        <f t="shared" si="0"/>
        <v>102.375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6" x14ac:dyDescent="0.3">
      <c r="A18" s="409">
        <v>8</v>
      </c>
      <c r="B18" s="218">
        <v>102.63500000000001</v>
      </c>
      <c r="C18" s="220">
        <v>102.5</v>
      </c>
      <c r="E18" s="410">
        <v>0.125</v>
      </c>
      <c r="F18" s="410">
        <v>0.125</v>
      </c>
      <c r="H18" s="222">
        <f t="shared" si="0"/>
        <v>102.76</v>
      </c>
      <c r="I18" s="223">
        <f t="shared" si="0"/>
        <v>102.625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6" x14ac:dyDescent="0.3">
      <c r="A19" s="409">
        <v>8.125</v>
      </c>
      <c r="B19" s="218">
        <v>102.88500000000001</v>
      </c>
      <c r="C19" s="220">
        <v>102.75</v>
      </c>
      <c r="E19" s="410">
        <v>0.125</v>
      </c>
      <c r="F19" s="410">
        <v>0.125</v>
      </c>
      <c r="H19" s="222">
        <f t="shared" si="0"/>
        <v>103.01</v>
      </c>
      <c r="I19" s="223">
        <f t="shared" si="0"/>
        <v>102.875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6" x14ac:dyDescent="0.3">
      <c r="A20" s="409">
        <v>8.25</v>
      </c>
      <c r="B20" s="218">
        <v>103.13500000000001</v>
      </c>
      <c r="C20" s="220">
        <v>103</v>
      </c>
      <c r="E20" s="410">
        <v>0.125</v>
      </c>
      <c r="F20" s="410">
        <v>0.125</v>
      </c>
      <c r="H20" s="222">
        <f t="shared" si="0"/>
        <v>103.26</v>
      </c>
      <c r="I20" s="223">
        <f t="shared" si="0"/>
        <v>103.125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6" x14ac:dyDescent="0.3">
      <c r="A21" s="409">
        <v>8.375</v>
      </c>
      <c r="B21" s="218">
        <v>103.38500000000001</v>
      </c>
      <c r="C21" s="220">
        <v>103.25</v>
      </c>
      <c r="E21" s="410">
        <v>0.125</v>
      </c>
      <c r="F21" s="410">
        <v>0.125</v>
      </c>
      <c r="H21" s="222">
        <f t="shared" si="0"/>
        <v>103.51</v>
      </c>
      <c r="I21" s="223">
        <f t="shared" si="0"/>
        <v>103.375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6" x14ac:dyDescent="0.3">
      <c r="A22" s="409">
        <v>8.5</v>
      </c>
      <c r="B22" s="218">
        <v>103.63500000000001</v>
      </c>
      <c r="C22" s="220">
        <v>103.5</v>
      </c>
      <c r="E22" s="410">
        <v>0.125</v>
      </c>
      <c r="F22" s="410">
        <v>0.125</v>
      </c>
      <c r="H22" s="222">
        <f t="shared" ref="H22:I59" si="3">E22+B22</f>
        <v>103.76</v>
      </c>
      <c r="I22" s="223">
        <f t="shared" si="3"/>
        <v>103.625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6" x14ac:dyDescent="0.3">
      <c r="A23" s="409">
        <v>8.625</v>
      </c>
      <c r="B23" s="218">
        <v>103.88500000000001</v>
      </c>
      <c r="C23" s="220">
        <v>103.75</v>
      </c>
      <c r="E23" s="410">
        <v>0.125</v>
      </c>
      <c r="F23" s="410">
        <v>0.125</v>
      </c>
      <c r="H23" s="222">
        <f t="shared" si="3"/>
        <v>104.01</v>
      </c>
      <c r="I23" s="223">
        <f t="shared" si="3"/>
        <v>103.875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6" x14ac:dyDescent="0.3">
      <c r="A24" s="409">
        <v>8.75</v>
      </c>
      <c r="B24" s="218">
        <v>104.13500000000001</v>
      </c>
      <c r="C24" s="220">
        <v>104</v>
      </c>
      <c r="E24" s="410">
        <v>0.125</v>
      </c>
      <c r="F24" s="410">
        <v>0.125</v>
      </c>
      <c r="H24" s="222">
        <f t="shared" si="3"/>
        <v>104.26</v>
      </c>
      <c r="I24" s="223">
        <f t="shared" si="3"/>
        <v>104.125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6" x14ac:dyDescent="0.3">
      <c r="A25" s="409">
        <v>8.875</v>
      </c>
      <c r="B25" s="218">
        <v>104.38500000000001</v>
      </c>
      <c r="C25" s="220">
        <v>104.25</v>
      </c>
      <c r="E25" s="410">
        <v>0.125</v>
      </c>
      <c r="F25" s="410">
        <v>0.125</v>
      </c>
      <c r="H25" s="222">
        <f t="shared" si="3"/>
        <v>104.51</v>
      </c>
      <c r="I25" s="223">
        <f t="shared" si="3"/>
        <v>104.375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6" x14ac:dyDescent="0.3">
      <c r="A26" s="409">
        <v>9</v>
      </c>
      <c r="B26" s="218">
        <v>104.57250000000001</v>
      </c>
      <c r="C26" s="220">
        <v>104.4375</v>
      </c>
      <c r="E26" s="410">
        <v>0.125</v>
      </c>
      <c r="F26" s="410">
        <v>0.125</v>
      </c>
      <c r="H26" s="222">
        <f t="shared" si="3"/>
        <v>104.69750000000001</v>
      </c>
      <c r="I26" s="223">
        <f t="shared" si="3"/>
        <v>104.5625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6" x14ac:dyDescent="0.3">
      <c r="A27" s="409">
        <v>9.125</v>
      </c>
      <c r="B27" s="218">
        <v>104.76</v>
      </c>
      <c r="C27" s="220">
        <v>104.625</v>
      </c>
      <c r="E27" s="410">
        <v>0.125</v>
      </c>
      <c r="F27" s="410">
        <v>0.125</v>
      </c>
      <c r="H27" s="222">
        <f t="shared" si="3"/>
        <v>104.88500000000001</v>
      </c>
      <c r="I27" s="223">
        <f t="shared" si="3"/>
        <v>104.75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6" x14ac:dyDescent="0.3">
      <c r="A28" s="409">
        <v>9.25</v>
      </c>
      <c r="B28" s="218">
        <v>104.94750000000001</v>
      </c>
      <c r="C28" s="220">
        <v>104.8125</v>
      </c>
      <c r="E28" s="410">
        <v>0.125</v>
      </c>
      <c r="F28" s="410">
        <v>0.125</v>
      </c>
      <c r="H28" s="222">
        <f t="shared" si="3"/>
        <v>105.07250000000001</v>
      </c>
      <c r="I28" s="223">
        <f t="shared" si="3"/>
        <v>104.9375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6" x14ac:dyDescent="0.3">
      <c r="A29" s="409">
        <v>9.375</v>
      </c>
      <c r="B29" s="218">
        <v>105.10375000000001</v>
      </c>
      <c r="C29" s="220">
        <v>104.96875</v>
      </c>
      <c r="E29" s="410">
        <v>0.125</v>
      </c>
      <c r="F29" s="410">
        <v>0.125</v>
      </c>
      <c r="H29" s="222">
        <f t="shared" si="3"/>
        <v>105.22875000000001</v>
      </c>
      <c r="I29" s="223">
        <f t="shared" si="3"/>
        <v>105.09375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6" x14ac:dyDescent="0.3">
      <c r="A30" s="409">
        <v>9.5</v>
      </c>
      <c r="B30" s="218">
        <v>105.26</v>
      </c>
      <c r="C30" s="220">
        <v>105.125</v>
      </c>
      <c r="E30" s="410">
        <v>0.125</v>
      </c>
      <c r="F30" s="410">
        <v>0.125</v>
      </c>
      <c r="H30" s="222">
        <f t="shared" si="3"/>
        <v>105.38500000000001</v>
      </c>
      <c r="I30" s="223">
        <f t="shared" si="3"/>
        <v>105.25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6" x14ac:dyDescent="0.3">
      <c r="A31" s="409">
        <v>9.625</v>
      </c>
      <c r="B31" s="218">
        <v>105.41625000000001</v>
      </c>
      <c r="C31" s="220">
        <v>105.28125</v>
      </c>
      <c r="E31" s="410">
        <v>0.125</v>
      </c>
      <c r="F31" s="410">
        <v>0.125</v>
      </c>
      <c r="H31" s="222">
        <f t="shared" si="3"/>
        <v>105.54125000000001</v>
      </c>
      <c r="I31" s="223">
        <f t="shared" si="3"/>
        <v>105.40625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6" x14ac:dyDescent="0.3">
      <c r="A32" s="409">
        <v>9.75</v>
      </c>
      <c r="B32" s="218">
        <v>105.57250000000001</v>
      </c>
      <c r="C32" s="220">
        <v>105.4375</v>
      </c>
      <c r="E32" s="410">
        <v>0.125</v>
      </c>
      <c r="F32" s="410">
        <v>0.125</v>
      </c>
      <c r="H32" s="222">
        <f t="shared" si="3"/>
        <v>105.69750000000001</v>
      </c>
      <c r="I32" s="223">
        <f t="shared" si="3"/>
        <v>105.5625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6" x14ac:dyDescent="0.3">
      <c r="A33" s="409">
        <v>9.875</v>
      </c>
      <c r="B33" s="218">
        <v>105.72875000000001</v>
      </c>
      <c r="C33" s="220">
        <v>105.59375</v>
      </c>
      <c r="E33" s="410">
        <v>0.125</v>
      </c>
      <c r="F33" s="410">
        <v>0.125</v>
      </c>
      <c r="H33" s="222">
        <f t="shared" si="3"/>
        <v>105.85375000000001</v>
      </c>
      <c r="I33" s="223">
        <f t="shared" si="3"/>
        <v>105.71875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6" x14ac:dyDescent="0.3">
      <c r="A34" s="409">
        <v>10</v>
      </c>
      <c r="B34" s="218">
        <v>105.88500000000001</v>
      </c>
      <c r="C34" s="220">
        <v>105.75</v>
      </c>
      <c r="E34" s="410">
        <v>0.125</v>
      </c>
      <c r="F34" s="410">
        <v>0.125</v>
      </c>
      <c r="H34" s="222">
        <f t="shared" si="3"/>
        <v>106.01</v>
      </c>
      <c r="I34" s="223">
        <f t="shared" si="3"/>
        <v>105.875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6" x14ac:dyDescent="0.3">
      <c r="A35" s="409">
        <v>10.125</v>
      </c>
      <c r="B35" s="218">
        <v>106.04125000000001</v>
      </c>
      <c r="C35" s="220">
        <v>105.90625</v>
      </c>
      <c r="E35" s="410">
        <v>0.125</v>
      </c>
      <c r="F35" s="410">
        <v>0.125</v>
      </c>
      <c r="H35" s="222">
        <f t="shared" si="3"/>
        <v>106.16625000000001</v>
      </c>
      <c r="I35" s="223">
        <f t="shared" si="3"/>
        <v>106.03125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6" x14ac:dyDescent="0.3">
      <c r="A36" s="409">
        <v>10.25</v>
      </c>
      <c r="B36" s="218">
        <v>106.19750000000001</v>
      </c>
      <c r="C36" s="220">
        <v>106.0625</v>
      </c>
      <c r="E36" s="410">
        <v>0.125</v>
      </c>
      <c r="F36" s="410">
        <v>0.125</v>
      </c>
      <c r="H36" s="222">
        <f t="shared" si="3"/>
        <v>106.32250000000001</v>
      </c>
      <c r="I36" s="223">
        <f t="shared" si="3"/>
        <v>106.1875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6" x14ac:dyDescent="0.3">
      <c r="A37" s="409">
        <v>10.375</v>
      </c>
      <c r="B37" s="218">
        <v>106.35375000000001</v>
      </c>
      <c r="C37" s="220">
        <v>106.21875</v>
      </c>
      <c r="E37" s="410">
        <v>0.125</v>
      </c>
      <c r="F37" s="410">
        <v>0.125</v>
      </c>
      <c r="H37" s="222">
        <f t="shared" si="3"/>
        <v>106.47875000000001</v>
      </c>
      <c r="I37" s="223">
        <f t="shared" si="3"/>
        <v>106.34375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6" x14ac:dyDescent="0.3">
      <c r="A38" s="409">
        <v>10.5</v>
      </c>
      <c r="B38" s="218">
        <v>106.51</v>
      </c>
      <c r="C38" s="220">
        <v>106.375</v>
      </c>
      <c r="E38" s="410">
        <v>0.125</v>
      </c>
      <c r="F38" s="410">
        <v>0.125</v>
      </c>
      <c r="H38" s="222">
        <f t="shared" si="3"/>
        <v>106.63500000000001</v>
      </c>
      <c r="I38" s="223">
        <f t="shared" si="3"/>
        <v>106.5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6" x14ac:dyDescent="0.3">
      <c r="A39" s="409">
        <v>10.625</v>
      </c>
      <c r="B39" s="218">
        <v>106.66625000000001</v>
      </c>
      <c r="C39" s="220">
        <v>106.53125</v>
      </c>
      <c r="E39" s="410">
        <v>0.125</v>
      </c>
      <c r="F39" s="410">
        <v>0.125</v>
      </c>
      <c r="H39" s="222">
        <f t="shared" si="3"/>
        <v>106.79125000000001</v>
      </c>
      <c r="I39" s="223">
        <f t="shared" si="3"/>
        <v>106.65625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6" x14ac:dyDescent="0.3">
      <c r="A40" s="409">
        <v>10.75</v>
      </c>
      <c r="B40" s="218">
        <v>106.82250000000001</v>
      </c>
      <c r="C40" s="220">
        <v>106.6875</v>
      </c>
      <c r="E40" s="410">
        <v>0.125</v>
      </c>
      <c r="F40" s="410">
        <v>0.125</v>
      </c>
      <c r="H40" s="222">
        <f t="shared" si="3"/>
        <v>106.94750000000001</v>
      </c>
      <c r="I40" s="223">
        <f t="shared" si="3"/>
        <v>106.8125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6" x14ac:dyDescent="0.3">
      <c r="A41" s="409">
        <v>10.875</v>
      </c>
      <c r="B41" s="218">
        <v>106.97875000000001</v>
      </c>
      <c r="C41" s="220">
        <v>106.84375</v>
      </c>
      <c r="E41" s="410">
        <v>0.125</v>
      </c>
      <c r="F41" s="410">
        <v>0.125</v>
      </c>
      <c r="H41" s="222">
        <f t="shared" si="3"/>
        <v>107.10375000000001</v>
      </c>
      <c r="I41" s="223">
        <f t="shared" si="3"/>
        <v>106.96875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6" x14ac:dyDescent="0.3">
      <c r="A42" s="409">
        <v>11</v>
      </c>
      <c r="B42" s="218">
        <v>107.13500000000001</v>
      </c>
      <c r="C42" s="220">
        <v>107</v>
      </c>
      <c r="E42" s="410">
        <v>0.125</v>
      </c>
      <c r="F42" s="410">
        <v>0.125</v>
      </c>
      <c r="H42" s="222">
        <f t="shared" si="3"/>
        <v>107.26</v>
      </c>
      <c r="I42" s="223">
        <f t="shared" si="3"/>
        <v>107.125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6" x14ac:dyDescent="0.3">
      <c r="A43" s="409">
        <v>11.125</v>
      </c>
      <c r="B43" s="218">
        <v>107.29125000000001</v>
      </c>
      <c r="C43" s="220">
        <v>107.15625</v>
      </c>
      <c r="E43" s="410">
        <v>0.125</v>
      </c>
      <c r="F43" s="410">
        <v>0.125</v>
      </c>
      <c r="H43" s="222">
        <f t="shared" si="3"/>
        <v>107.41625000000001</v>
      </c>
      <c r="I43" s="223">
        <f t="shared" si="3"/>
        <v>107.28125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2" thickBot="1" x14ac:dyDescent="0.35">
      <c r="A44" s="412">
        <v>11.25</v>
      </c>
      <c r="B44" s="228">
        <v>107.44750000000001</v>
      </c>
      <c r="C44" s="230">
        <v>107.3125</v>
      </c>
      <c r="E44" s="410">
        <v>0.125</v>
      </c>
      <c r="F44" s="410">
        <v>0.125</v>
      </c>
      <c r="H44" s="222">
        <f t="shared" si="3"/>
        <v>107.57250000000001</v>
      </c>
      <c r="I44" s="223">
        <f t="shared" si="3"/>
        <v>107.4375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0B26-D45F-45F1-8E7B-F6B2E97BBD15}">
  <sheetPr published="0" codeName="Sheet5">
    <tabColor rgb="FF0070C0"/>
    <pageSetUpPr fitToPage="1"/>
  </sheetPr>
  <dimension ref="B1:Y57"/>
  <sheetViews>
    <sheetView zoomScaleNormal="100" workbookViewId="0">
      <selection activeCell="N31" sqref="N31:Q31"/>
    </sheetView>
  </sheetViews>
  <sheetFormatPr defaultColWidth="8.88671875" defaultRowHeight="13.8" x14ac:dyDescent="0.25"/>
  <cols>
    <col min="1" max="1" width="2.5546875" style="415" customWidth="1"/>
    <col min="2" max="2" width="21.6640625" style="413" customWidth="1"/>
    <col min="3" max="3" width="16" style="413" bestFit="1" customWidth="1"/>
    <col min="4" max="4" width="12.5546875" style="413" customWidth="1"/>
    <col min="5" max="5" width="13.5546875" style="415" customWidth="1"/>
    <col min="6" max="6" width="8.88671875" style="415"/>
    <col min="7" max="8" width="8.88671875" style="415" customWidth="1"/>
    <col min="9" max="9" width="38" style="415" customWidth="1"/>
    <col min="10" max="12" width="8.88671875" style="415"/>
    <col min="13" max="13" width="11" style="415" customWidth="1"/>
    <col min="14" max="14" width="8.88671875" style="415"/>
    <col min="15" max="15" width="10" style="415" customWidth="1"/>
    <col min="16" max="16" width="10.44140625" style="415" customWidth="1"/>
    <col min="17" max="17" width="0.88671875" style="415" customWidth="1"/>
    <col min="18" max="18" width="24.33203125" style="415" customWidth="1"/>
    <col min="19" max="19" width="8.88671875" style="415"/>
    <col min="20" max="20" width="9.6640625" style="415" customWidth="1"/>
    <col min="21" max="21" width="11" style="415" customWidth="1"/>
    <col min="22" max="16384" width="8.88671875" style="415"/>
  </cols>
  <sheetData>
    <row r="1" spans="2:24" ht="14.4" customHeight="1" thickBot="1" x14ac:dyDescent="0.3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" customHeight="1" x14ac:dyDescent="0.25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3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" customHeight="1" x14ac:dyDescent="0.25">
      <c r="B4" s="429" t="s">
        <v>195</v>
      </c>
      <c r="C4" s="430"/>
      <c r="D4" s="431" t="str">
        <f>TEXT(Control!$B$1,"MM/DD/YYYY")&amp;" "&amp;Control!B2</f>
        <v>03/21/2024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6" x14ac:dyDescent="0.25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3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97.688299999999998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6" x14ac:dyDescent="0.3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98.313299999999998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3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98.938299999999998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6" x14ac:dyDescent="0.3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99.563299999999998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6" x14ac:dyDescent="0.3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100.1883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6" x14ac:dyDescent="0.3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100.6883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6" x14ac:dyDescent="0.3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101.0633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5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101.4383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5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101.6883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5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102.0633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x14ac:dyDescent="0.25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102.3133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3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102.5633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3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102.8133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3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103.0633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5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103.3133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5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103.5633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5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103.8133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5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104.0633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3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104.3133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6" x14ac:dyDescent="0.25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104.5633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6" x14ac:dyDescent="0.25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104.8133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6" x14ac:dyDescent="0.3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105.0633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6" x14ac:dyDescent="0.25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105.3133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6" x14ac:dyDescent="0.25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105.5633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6" x14ac:dyDescent="0.25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105.8133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6" x14ac:dyDescent="0.3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106.0633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6" x14ac:dyDescent="0.3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106.3133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" customHeight="1" x14ac:dyDescent="0.3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106.5633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5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106.8133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5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107.0633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3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107.3133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5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107.5633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3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107.8133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5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108.0633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2" customHeight="1" x14ac:dyDescent="0.3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108.3133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2" customHeight="1" x14ac:dyDescent="0.25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108.5633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5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108.8133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3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2" customHeight="1" x14ac:dyDescent="0.3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6" x14ac:dyDescent="0.25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" customHeight="1" x14ac:dyDescent="0.25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" customHeight="1" x14ac:dyDescent="0.25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" customHeight="1" x14ac:dyDescent="0.3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" customHeight="1" x14ac:dyDescent="0.3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" customHeight="1" thickBot="1" x14ac:dyDescent="0.3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5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6" x14ac:dyDescent="0.3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2" thickBot="1" x14ac:dyDescent="0.35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5">
      <c r="N56" s="611"/>
      <c r="O56" s="611"/>
      <c r="P56" s="611"/>
    </row>
    <row r="57" spans="2:25" x14ac:dyDescent="0.25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2199-4B59-48B5-B7A0-908C788C3B36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 t="s">
        <v>275</v>
      </c>
      <c r="C6" s="220">
        <v>97.563299999999998</v>
      </c>
      <c r="E6" s="221">
        <v>0.125</v>
      </c>
      <c r="F6" s="612">
        <v>0.125</v>
      </c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1"/>
    </row>
    <row r="7" spans="1:19" ht="15.6" x14ac:dyDescent="0.3">
      <c r="A7" s="409">
        <v>6.625</v>
      </c>
      <c r="B7" s="218" t="s">
        <v>275</v>
      </c>
      <c r="C7" s="220">
        <v>98.188299999999998</v>
      </c>
      <c r="E7" s="221">
        <v>0.125</v>
      </c>
      <c r="F7" s="612">
        <v>0.125</v>
      </c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6" x14ac:dyDescent="0.3">
      <c r="A8" s="409">
        <v>6.75</v>
      </c>
      <c r="B8" s="218" t="s">
        <v>275</v>
      </c>
      <c r="C8" s="220">
        <v>98.813299999999998</v>
      </c>
      <c r="E8" s="221">
        <v>0.125</v>
      </c>
      <c r="F8" s="612">
        <v>0.125</v>
      </c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6" x14ac:dyDescent="0.3">
      <c r="A9" s="409">
        <v>6.875</v>
      </c>
      <c r="B9" s="218" t="s">
        <v>275</v>
      </c>
      <c r="C9" s="220">
        <v>99.438299999999998</v>
      </c>
      <c r="E9" s="221">
        <v>0.125</v>
      </c>
      <c r="F9" s="612">
        <v>0.125</v>
      </c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6" x14ac:dyDescent="0.3">
      <c r="A10" s="409">
        <v>7</v>
      </c>
      <c r="B10" s="218" t="s">
        <v>275</v>
      </c>
      <c r="C10" s="220">
        <v>100.0633</v>
      </c>
      <c r="E10" s="221">
        <v>0.125</v>
      </c>
      <c r="F10" s="612">
        <v>0.125</v>
      </c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6" x14ac:dyDescent="0.3">
      <c r="A11" s="409">
        <v>7.125</v>
      </c>
      <c r="B11" s="218" t="s">
        <v>275</v>
      </c>
      <c r="C11" s="220">
        <v>100.5633</v>
      </c>
      <c r="E11" s="221">
        <v>0.125</v>
      </c>
      <c r="F11" s="612">
        <v>0.125</v>
      </c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6" x14ac:dyDescent="0.3">
      <c r="A12" s="409">
        <v>7.25</v>
      </c>
      <c r="B12" s="218" t="s">
        <v>275</v>
      </c>
      <c r="C12" s="220">
        <v>100.9383</v>
      </c>
      <c r="E12" s="221">
        <v>0.125</v>
      </c>
      <c r="F12" s="612">
        <v>0.125</v>
      </c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6" x14ac:dyDescent="0.3">
      <c r="A13" s="409">
        <v>7.375</v>
      </c>
      <c r="B13" s="218" t="s">
        <v>275</v>
      </c>
      <c r="C13" s="220">
        <v>101.3133</v>
      </c>
      <c r="E13" s="221">
        <v>0.125</v>
      </c>
      <c r="F13" s="612">
        <v>0.125</v>
      </c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6" x14ac:dyDescent="0.3">
      <c r="A14" s="409">
        <v>7.5</v>
      </c>
      <c r="B14" s="218" t="s">
        <v>275</v>
      </c>
      <c r="C14" s="220">
        <v>101.5633</v>
      </c>
      <c r="E14" s="221">
        <v>0.125</v>
      </c>
      <c r="F14" s="612">
        <v>0.125</v>
      </c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6" x14ac:dyDescent="0.3">
      <c r="A15" s="409">
        <v>7.625</v>
      </c>
      <c r="B15" s="218" t="s">
        <v>275</v>
      </c>
      <c r="C15" s="220">
        <v>101.9383</v>
      </c>
      <c r="E15" s="221">
        <v>0.125</v>
      </c>
      <c r="F15" s="612">
        <v>0.125</v>
      </c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6" x14ac:dyDescent="0.3">
      <c r="A16" s="409">
        <v>7.75</v>
      </c>
      <c r="B16" s="218" t="s">
        <v>275</v>
      </c>
      <c r="C16" s="220">
        <v>102.1883</v>
      </c>
      <c r="E16" s="221">
        <v>0.125</v>
      </c>
      <c r="F16" s="612">
        <v>0.125</v>
      </c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6" x14ac:dyDescent="0.3">
      <c r="A17" s="409">
        <v>7.875</v>
      </c>
      <c r="B17" s="218" t="s">
        <v>275</v>
      </c>
      <c r="C17" s="220">
        <v>102.4383</v>
      </c>
      <c r="E17" s="221">
        <v>0.125</v>
      </c>
      <c r="F17" s="612">
        <v>0.125</v>
      </c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6" x14ac:dyDescent="0.3">
      <c r="A18" s="409">
        <v>8</v>
      </c>
      <c r="B18" s="218" t="s">
        <v>275</v>
      </c>
      <c r="C18" s="220">
        <v>102.6883</v>
      </c>
      <c r="E18" s="221">
        <v>0.125</v>
      </c>
      <c r="F18" s="612">
        <v>0.125</v>
      </c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6" x14ac:dyDescent="0.3">
      <c r="A19" s="409">
        <v>8.125</v>
      </c>
      <c r="B19" s="218" t="s">
        <v>275</v>
      </c>
      <c r="C19" s="220">
        <v>102.9383</v>
      </c>
      <c r="E19" s="221">
        <v>0.125</v>
      </c>
      <c r="F19" s="612">
        <v>0.125</v>
      </c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6" x14ac:dyDescent="0.3">
      <c r="A20" s="409">
        <v>8.25</v>
      </c>
      <c r="B20" s="218" t="s">
        <v>275</v>
      </c>
      <c r="C20" s="220">
        <v>103.1883</v>
      </c>
      <c r="E20" s="221">
        <v>0.125</v>
      </c>
      <c r="F20" s="612">
        <v>0.125</v>
      </c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6" x14ac:dyDescent="0.3">
      <c r="A21" s="409">
        <v>8.375</v>
      </c>
      <c r="B21" s="218" t="s">
        <v>275</v>
      </c>
      <c r="C21" s="220">
        <v>103.4383</v>
      </c>
      <c r="E21" s="221">
        <v>0.125</v>
      </c>
      <c r="F21" s="612">
        <v>0.125</v>
      </c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6" x14ac:dyDescent="0.3">
      <c r="A22" s="409">
        <v>8.5</v>
      </c>
      <c r="B22" s="218" t="s">
        <v>275</v>
      </c>
      <c r="C22" s="220">
        <v>103.6883</v>
      </c>
      <c r="E22" s="221">
        <v>0.125</v>
      </c>
      <c r="F22" s="612">
        <v>0.125</v>
      </c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6" x14ac:dyDescent="0.3">
      <c r="A23" s="409">
        <v>8.625</v>
      </c>
      <c r="B23" s="218" t="s">
        <v>275</v>
      </c>
      <c r="C23" s="220">
        <v>103.9383</v>
      </c>
      <c r="E23" s="221">
        <v>0.125</v>
      </c>
      <c r="F23" s="612">
        <v>0.125</v>
      </c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6" x14ac:dyDescent="0.3">
      <c r="A24" s="409">
        <v>8.75</v>
      </c>
      <c r="B24" s="218" t="s">
        <v>275</v>
      </c>
      <c r="C24" s="220">
        <v>104.1883</v>
      </c>
      <c r="E24" s="221">
        <v>0.125</v>
      </c>
      <c r="F24" s="612">
        <v>0.125</v>
      </c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6" x14ac:dyDescent="0.3">
      <c r="A25" s="409">
        <v>8.875</v>
      </c>
      <c r="B25" s="218" t="s">
        <v>275</v>
      </c>
      <c r="C25" s="220">
        <v>104.4383</v>
      </c>
      <c r="E25" s="221">
        <v>0.125</v>
      </c>
      <c r="F25" s="612">
        <v>0.125</v>
      </c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6" x14ac:dyDescent="0.3">
      <c r="A26" s="409">
        <v>9</v>
      </c>
      <c r="B26" s="218" t="s">
        <v>275</v>
      </c>
      <c r="C26" s="220">
        <v>104.6883</v>
      </c>
      <c r="E26" s="221">
        <v>0.125</v>
      </c>
      <c r="F26" s="612">
        <v>0.125</v>
      </c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6" x14ac:dyDescent="0.3">
      <c r="A27" s="409">
        <v>9.125</v>
      </c>
      <c r="B27" s="218" t="s">
        <v>275</v>
      </c>
      <c r="C27" s="220">
        <v>104.9383</v>
      </c>
      <c r="E27" s="221">
        <v>0.125</v>
      </c>
      <c r="F27" s="612">
        <v>0.125</v>
      </c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6" x14ac:dyDescent="0.3">
      <c r="A28" s="409">
        <v>9.25</v>
      </c>
      <c r="B28" s="218" t="s">
        <v>275</v>
      </c>
      <c r="C28" s="220">
        <v>105.1883</v>
      </c>
      <c r="E28" s="221">
        <v>0.125</v>
      </c>
      <c r="F28" s="612">
        <v>0.125</v>
      </c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6" x14ac:dyDescent="0.3">
      <c r="A29" s="409">
        <v>9.375</v>
      </c>
      <c r="B29" s="218" t="s">
        <v>275</v>
      </c>
      <c r="C29" s="220">
        <v>105.4383</v>
      </c>
      <c r="E29" s="221">
        <v>0.125</v>
      </c>
      <c r="F29" s="612">
        <v>0.125</v>
      </c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6" x14ac:dyDescent="0.3">
      <c r="A30" s="409">
        <v>9.5</v>
      </c>
      <c r="B30" s="218" t="s">
        <v>275</v>
      </c>
      <c r="C30" s="220">
        <v>105.6883</v>
      </c>
      <c r="E30" s="221">
        <v>0.125</v>
      </c>
      <c r="F30" s="612">
        <v>0.125</v>
      </c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6" x14ac:dyDescent="0.3">
      <c r="A31" s="409">
        <v>9.625</v>
      </c>
      <c r="B31" s="218" t="s">
        <v>275</v>
      </c>
      <c r="C31" s="220">
        <v>105.9383</v>
      </c>
      <c r="E31" s="221">
        <v>0.125</v>
      </c>
      <c r="F31" s="612">
        <v>0.125</v>
      </c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6" x14ac:dyDescent="0.3">
      <c r="A32" s="409">
        <v>9.75</v>
      </c>
      <c r="B32" s="218" t="s">
        <v>275</v>
      </c>
      <c r="C32" s="220">
        <v>106.1883</v>
      </c>
      <c r="E32" s="221">
        <v>0.125</v>
      </c>
      <c r="F32" s="612">
        <v>0.125</v>
      </c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6" x14ac:dyDescent="0.3">
      <c r="A33" s="409">
        <v>9.875</v>
      </c>
      <c r="B33" s="218" t="s">
        <v>275</v>
      </c>
      <c r="C33" s="220">
        <v>106.4383</v>
      </c>
      <c r="E33" s="221">
        <v>0.125</v>
      </c>
      <c r="F33" s="612">
        <v>0.125</v>
      </c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6" x14ac:dyDescent="0.3">
      <c r="A34" s="409">
        <v>10</v>
      </c>
      <c r="B34" s="218" t="s">
        <v>275</v>
      </c>
      <c r="C34" s="220">
        <v>106.6883</v>
      </c>
      <c r="E34" s="221">
        <v>0.125</v>
      </c>
      <c r="F34" s="612">
        <v>0.125</v>
      </c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6" x14ac:dyDescent="0.3">
      <c r="A35" s="409">
        <v>10.125</v>
      </c>
      <c r="B35" s="218" t="s">
        <v>275</v>
      </c>
      <c r="C35" s="220">
        <v>106.9383</v>
      </c>
      <c r="E35" s="221">
        <v>0.125</v>
      </c>
      <c r="F35" s="612">
        <v>0.125</v>
      </c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6" x14ac:dyDescent="0.3">
      <c r="A36" s="409">
        <v>10.25</v>
      </c>
      <c r="B36" s="218" t="s">
        <v>275</v>
      </c>
      <c r="C36" s="220">
        <v>107.1883</v>
      </c>
      <c r="E36" s="221">
        <v>0.125</v>
      </c>
      <c r="F36" s="612">
        <v>0.125</v>
      </c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6" x14ac:dyDescent="0.3">
      <c r="A37" s="409">
        <v>10.375</v>
      </c>
      <c r="B37" s="218" t="s">
        <v>275</v>
      </c>
      <c r="C37" s="220">
        <v>107.4383</v>
      </c>
      <c r="E37" s="221">
        <v>0.125</v>
      </c>
      <c r="F37" s="612">
        <v>0.125</v>
      </c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6" x14ac:dyDescent="0.3">
      <c r="A38" s="409">
        <v>10.5</v>
      </c>
      <c r="B38" s="218" t="s">
        <v>275</v>
      </c>
      <c r="C38" s="220">
        <v>107.6883</v>
      </c>
      <c r="E38" s="221">
        <v>0.125</v>
      </c>
      <c r="F38" s="612">
        <v>0.125</v>
      </c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6" x14ac:dyDescent="0.3">
      <c r="A39" s="409">
        <v>10.625</v>
      </c>
      <c r="B39" s="218" t="s">
        <v>275</v>
      </c>
      <c r="C39" s="220">
        <v>107.9383</v>
      </c>
      <c r="E39" s="221">
        <v>0.125</v>
      </c>
      <c r="F39" s="612">
        <v>0.125</v>
      </c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6" x14ac:dyDescent="0.3">
      <c r="A40" s="409">
        <v>10.75</v>
      </c>
      <c r="B40" s="218" t="s">
        <v>275</v>
      </c>
      <c r="C40" s="220">
        <v>108.1883</v>
      </c>
      <c r="E40" s="221">
        <v>0.125</v>
      </c>
      <c r="F40" s="612">
        <v>0.125</v>
      </c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6" x14ac:dyDescent="0.3">
      <c r="A41" s="409">
        <v>10.875</v>
      </c>
      <c r="B41" s="218" t="s">
        <v>275</v>
      </c>
      <c r="C41" s="220">
        <v>108.4383</v>
      </c>
      <c r="E41" s="221">
        <v>0.125</v>
      </c>
      <c r="F41" s="612">
        <v>0.125</v>
      </c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6" x14ac:dyDescent="0.3">
      <c r="A42" s="409">
        <v>11</v>
      </c>
      <c r="B42" s="218" t="s">
        <v>275</v>
      </c>
      <c r="C42" s="220">
        <v>108.6883</v>
      </c>
      <c r="E42" s="221">
        <v>0.125</v>
      </c>
      <c r="F42" s="612">
        <v>0.125</v>
      </c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6" x14ac:dyDescent="0.3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6" x14ac:dyDescent="0.3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14237-7BDF-4550-B74D-A31F425EE86F}">
  <sheetPr published="0" codeName="Sheet7">
    <tabColor rgb="FF00B050"/>
    <pageSetUpPr fitToPage="1"/>
  </sheetPr>
  <dimension ref="B1:R53"/>
  <sheetViews>
    <sheetView workbookViewId="0">
      <selection activeCell="N31" sqref="N31:Q31"/>
    </sheetView>
  </sheetViews>
  <sheetFormatPr defaultColWidth="8.88671875" defaultRowHeight="18" x14ac:dyDescent="0.35"/>
  <cols>
    <col min="1" max="1" width="3.109375" style="614" customWidth="1"/>
    <col min="2" max="2" width="17.109375" style="614" customWidth="1"/>
    <col min="3" max="3" width="16.33203125" style="614" customWidth="1"/>
    <col min="4" max="4" width="1.5546875" style="614" customWidth="1"/>
    <col min="5" max="5" width="23.44140625" style="614" customWidth="1"/>
    <col min="6" max="6" width="22.6640625" style="614" customWidth="1"/>
    <col min="7" max="9" width="9" style="614" bestFit="1" customWidth="1"/>
    <col min="10" max="12" width="9.6640625" style="614" bestFit="1" customWidth="1"/>
    <col min="13" max="13" width="1.5546875" style="614" customWidth="1"/>
    <col min="14" max="18" width="10.6640625" style="614" customWidth="1"/>
    <col min="19" max="16384" width="8.88671875" style="614"/>
  </cols>
  <sheetData>
    <row r="1" spans="2:18" ht="18.600000000000001" thickBot="1" x14ac:dyDescent="0.4"/>
    <row r="2" spans="2:18" ht="15" customHeight="1" x14ac:dyDescent="0.35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5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5">
      <c r="B4" s="254" t="s">
        <v>3</v>
      </c>
      <c r="C4" s="620" t="str">
        <f>TEXT(Control!$B$1,"MM/DD/YYYY")&amp;" "&amp;Control!B2</f>
        <v>03/21/2024 A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5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5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5">
      <c r="B7" s="629">
        <f>'Flex SP 2nd Liens Pricer'!A6</f>
        <v>8.75</v>
      </c>
      <c r="C7" s="273">
        <f>'Flex SP 2nd Liens Pricer'!H6</f>
        <v>96.75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5">
      <c r="B8" s="629">
        <f>'Flex SP 2nd Liens Pricer'!A7</f>
        <v>8.875</v>
      </c>
      <c r="C8" s="273">
        <f>'Flex SP 2nd Liens Pricer'!H7</f>
        <v>97.125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5">
      <c r="B9" s="629">
        <f>'Flex SP 2nd Liens Pricer'!A8</f>
        <v>9</v>
      </c>
      <c r="C9" s="273">
        <f>'Flex SP 2nd Liens Pricer'!H8</f>
        <v>97.5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5">
      <c r="B10" s="629">
        <f>'Flex SP 2nd Liens Pricer'!A9</f>
        <v>9.125</v>
      </c>
      <c r="C10" s="273">
        <f>'Flex SP 2nd Liens Pricer'!H9</f>
        <v>97.875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5">
      <c r="B11" s="629">
        <f>'Flex SP 2nd Liens Pricer'!A10</f>
        <v>9.25</v>
      </c>
      <c r="C11" s="273">
        <f>'Flex SP 2nd Liens Pricer'!H10</f>
        <v>98.25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5">
      <c r="B12" s="629">
        <f>'Flex SP 2nd Liens Pricer'!A11</f>
        <v>9.375</v>
      </c>
      <c r="C12" s="273">
        <f>'Flex SP 2nd Liens Pricer'!H11</f>
        <v>98.5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5">
      <c r="B13" s="629">
        <f>'Flex SP 2nd Liens Pricer'!A12</f>
        <v>9.5</v>
      </c>
      <c r="C13" s="273">
        <f>'Flex SP 2nd Liens Pricer'!H12</f>
        <v>98.75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5">
      <c r="B14" s="629">
        <f>'Flex SP 2nd Liens Pricer'!A13</f>
        <v>9.625</v>
      </c>
      <c r="C14" s="273">
        <f>'Flex SP 2nd Liens Pricer'!H13</f>
        <v>99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5">
      <c r="B15" s="629">
        <f>'Flex SP 2nd Liens Pricer'!A14</f>
        <v>9.75</v>
      </c>
      <c r="C15" s="273">
        <f>'Flex SP 2nd Liens Pricer'!H14</f>
        <v>99.25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5">
      <c r="B16" s="629">
        <f>'Flex SP 2nd Liens Pricer'!A15</f>
        <v>9.875</v>
      </c>
      <c r="C16" s="273">
        <f>'Flex SP 2nd Liens Pricer'!H15</f>
        <v>99.5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5">
      <c r="B17" s="629">
        <f>'Flex SP 2nd Liens Pricer'!A16</f>
        <v>10</v>
      </c>
      <c r="C17" s="273">
        <f>'Flex SP 2nd Liens Pricer'!H16</f>
        <v>99.75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5">
      <c r="B18" s="629">
        <f>'Flex SP 2nd Liens Pricer'!A17</f>
        <v>10.125</v>
      </c>
      <c r="C18" s="273">
        <f>'Flex SP 2nd Liens Pricer'!H17</f>
        <v>100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5">
      <c r="B19" s="629">
        <f>'Flex SP 2nd Liens Pricer'!A18</f>
        <v>10.25</v>
      </c>
      <c r="C19" s="273">
        <f>'Flex SP 2nd Liens Pricer'!H18</f>
        <v>100.25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5">
      <c r="B20" s="629">
        <f>'Flex SP 2nd Liens Pricer'!A19</f>
        <v>10.375</v>
      </c>
      <c r="C20" s="273">
        <f>'Flex SP 2nd Liens Pricer'!H19</f>
        <v>100.5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5">
      <c r="B21" s="629">
        <f>'Flex SP 2nd Liens Pricer'!A20</f>
        <v>10.5</v>
      </c>
      <c r="C21" s="273">
        <f>'Flex SP 2nd Liens Pricer'!H20</f>
        <v>100.75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5">
      <c r="B22" s="629">
        <f>'Flex SP 2nd Liens Pricer'!A21</f>
        <v>10.625</v>
      </c>
      <c r="C22" s="273">
        <f>'Flex SP 2nd Liens Pricer'!H21</f>
        <v>101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5">
      <c r="B23" s="629">
        <f>'Flex SP 2nd Liens Pricer'!A22</f>
        <v>10.75</v>
      </c>
      <c r="C23" s="273">
        <f>'Flex SP 2nd Liens Pricer'!H22</f>
        <v>101.25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5">
      <c r="B24" s="629">
        <f>'Flex SP 2nd Liens Pricer'!A23</f>
        <v>10.875</v>
      </c>
      <c r="C24" s="273">
        <f>'Flex SP 2nd Liens Pricer'!H23</f>
        <v>101.5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5">
      <c r="B25" s="629">
        <f>'Flex SP 2nd Liens Pricer'!A24</f>
        <v>11</v>
      </c>
      <c r="C25" s="273">
        <f>'Flex SP 2nd Liens Pricer'!H24</f>
        <v>101.75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5">
      <c r="B26" s="629">
        <f>'Flex SP 2nd Liens Pricer'!A25</f>
        <v>11.125</v>
      </c>
      <c r="C26" s="273">
        <f>'Flex SP 2nd Liens Pricer'!H25</f>
        <v>102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5">
      <c r="B27" s="629">
        <f>'Flex SP 2nd Liens Pricer'!A26</f>
        <v>11.25</v>
      </c>
      <c r="C27" s="273">
        <f>'Flex SP 2nd Liens Pricer'!H26</f>
        <v>102.25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5">
      <c r="B28" s="629">
        <f>'Flex SP 2nd Liens Pricer'!A27</f>
        <v>11.375</v>
      </c>
      <c r="C28" s="273">
        <f>'Flex SP 2nd Liens Pricer'!H27</f>
        <v>102.5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5">
      <c r="B29" s="629">
        <f>'Flex SP 2nd Liens Pricer'!A28</f>
        <v>11.5</v>
      </c>
      <c r="C29" s="273">
        <f>'Flex SP 2nd Liens Pricer'!H28</f>
        <v>102.75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5">
      <c r="B30" s="629">
        <f>'Flex SP 2nd Liens Pricer'!A29</f>
        <v>11.625</v>
      </c>
      <c r="C30" s="273">
        <f>'Flex SP 2nd Liens Pricer'!H29</f>
        <v>103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5">
      <c r="B31" s="629">
        <f>'Flex SP 2nd Liens Pricer'!A30</f>
        <v>11.75</v>
      </c>
      <c r="C31" s="273">
        <f>'Flex SP 2nd Liens Pricer'!H30</f>
        <v>103.25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5">
      <c r="B32" s="629">
        <f>'Flex SP 2nd Liens Pricer'!A31</f>
        <v>11.875</v>
      </c>
      <c r="C32" s="273">
        <f>'Flex SP 2nd Liens Pricer'!H31</f>
        <v>103.5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5">
      <c r="B33" s="629">
        <f>'Flex SP 2nd Liens Pricer'!A32</f>
        <v>12</v>
      </c>
      <c r="C33" s="273">
        <f>'Flex SP 2nd Liens Pricer'!H32</f>
        <v>103.75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5">
      <c r="B34" s="629">
        <f>'Flex SP 2nd Liens Pricer'!A33</f>
        <v>12.125</v>
      </c>
      <c r="C34" s="273">
        <f>'Flex SP 2nd Liens Pricer'!H33</f>
        <v>104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5">
      <c r="B35" s="629">
        <f>'Flex SP 2nd Liens Pricer'!A34</f>
        <v>12.25</v>
      </c>
      <c r="C35" s="273">
        <f>'Flex SP 2nd Liens Pricer'!H34</f>
        <v>104.25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399999999999999" customHeight="1" x14ac:dyDescent="0.35">
      <c r="B36" s="629">
        <f>'Flex SP 2nd Liens Pricer'!A35</f>
        <v>12.375</v>
      </c>
      <c r="C36" s="273">
        <f>'Flex SP 2nd Liens Pricer'!H35</f>
        <v>104.5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5">
      <c r="B37" s="629">
        <f>'Flex SP 2nd Liens Pricer'!A36</f>
        <v>12.5</v>
      </c>
      <c r="C37" s="273">
        <f>'Flex SP 2nd Liens Pricer'!H36</f>
        <v>104.75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5">
      <c r="B38" s="629">
        <f>'Flex SP 2nd Liens Pricer'!A37</f>
        <v>12.625</v>
      </c>
      <c r="C38" s="273">
        <f>'Flex SP 2nd Liens Pricer'!H37</f>
        <v>105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5">
      <c r="B39" s="629">
        <f>'Flex SP 2nd Liens Pricer'!A38</f>
        <v>12.75</v>
      </c>
      <c r="C39" s="273">
        <f>'Flex SP 2nd Liens Pricer'!H38</f>
        <v>105.25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5">
      <c r="B40" s="629">
        <f>'Flex SP 2nd Liens Pricer'!A39</f>
        <v>12.875</v>
      </c>
      <c r="C40" s="273">
        <f>'Flex SP 2nd Liens Pricer'!H39</f>
        <v>105.5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8.600000000000001" thickBot="1" x14ac:dyDescent="0.4">
      <c r="B41" s="629">
        <f>'Flex SP 2nd Liens Pricer'!A40</f>
        <v>13</v>
      </c>
      <c r="C41" s="273">
        <f>'Flex SP 2nd Liens Pricer'!H40</f>
        <v>105.75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5">
      <c r="B42" s="629">
        <f>'Flex SP 2nd Liens Pricer'!A41</f>
        <v>13.125</v>
      </c>
      <c r="C42" s="675">
        <f>'Flex SP 2nd Liens Pricer'!H41</f>
        <v>106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399999999999999" customHeight="1" thickBot="1" x14ac:dyDescent="0.4">
      <c r="B43" s="629">
        <f>'Flex SP 2nd Liens Pricer'!A42</f>
        <v>13.25</v>
      </c>
      <c r="C43" s="675">
        <f>'Flex SP 2nd Liens Pricer'!H42</f>
        <v>106.25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5">
      <c r="B44" s="629">
        <f>'Flex SP 2nd Liens Pricer'!A43</f>
        <v>13.375</v>
      </c>
      <c r="C44" s="675">
        <f>'Flex SP 2nd Liens Pricer'!H43</f>
        <v>106.5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5">
      <c r="B45" s="629">
        <f>'Flex SP 2nd Liens Pricer'!A44</f>
        <v>13.5</v>
      </c>
      <c r="C45" s="675">
        <f>'Flex SP 2nd Liens Pricer'!H44</f>
        <v>106.75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5">
      <c r="B46" s="629">
        <f>'Flex SP 2nd Liens Pricer'!A45</f>
        <v>13.625</v>
      </c>
      <c r="C46" s="675">
        <f>'Flex SP 2nd Liens Pricer'!H45</f>
        <v>107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5">
      <c r="B47" s="629">
        <f>'Flex SP 2nd Liens Pricer'!A46</f>
        <v>13.75</v>
      </c>
      <c r="C47" s="675">
        <f>'Flex SP 2nd Liens Pricer'!H46</f>
        <v>107.25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5">
      <c r="B48" s="629">
        <f>'Flex SP 2nd Liens Pricer'!A47</f>
        <v>13.875</v>
      </c>
      <c r="C48" s="675">
        <f>'Flex SP 2nd Liens Pricer'!H47</f>
        <v>107.5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5">
      <c r="B49" s="629">
        <f>'Flex SP 2nd Liens Pricer'!A48</f>
        <v>14</v>
      </c>
      <c r="C49" s="675">
        <f>'Flex SP 2nd Liens Pricer'!H48</f>
        <v>107.75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5">
      <c r="B50" s="629">
        <f>'Flex SP 2nd Liens Pricer'!A49</f>
        <v>14.125</v>
      </c>
      <c r="C50" s="675">
        <f>'Flex SP 2nd Liens Pricer'!H49</f>
        <v>108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5">
      <c r="B51" s="629">
        <f>'Flex SP 2nd Liens Pricer'!A50</f>
        <v>14.25</v>
      </c>
      <c r="C51" s="675">
        <f>'Flex SP 2nd Liens Pricer'!H50</f>
        <v>108.25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5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8.600000000000001" thickBot="1" x14ac:dyDescent="0.4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F351E-4AD9-4F1B-91B1-434A3EE33511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4.4" x14ac:dyDescent="0.3"/>
  <cols>
    <col min="1" max="4" width="8.88671875" style="698"/>
    <col min="12" max="12" width="9.6640625" bestFit="1" customWidth="1"/>
  </cols>
  <sheetData>
    <row r="1" spans="1:18" x14ac:dyDescent="0.3">
      <c r="A1" s="202"/>
      <c r="B1" t="s">
        <v>87</v>
      </c>
      <c r="C1"/>
      <c r="D1"/>
      <c r="L1" s="203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.600000000000001" thickBot="1" x14ac:dyDescent="0.35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6" x14ac:dyDescent="0.3">
      <c r="A6" s="409">
        <v>8.75</v>
      </c>
      <c r="B6" s="218">
        <v>96.75</v>
      </c>
      <c r="C6" s="220"/>
      <c r="D6"/>
      <c r="E6" s="221"/>
      <c r="F6" s="612"/>
      <c r="H6" s="222">
        <f t="shared" ref="H6:H50" si="0">E6+B6</f>
        <v>96.75</v>
      </c>
      <c r="I6" s="224"/>
      <c r="K6" s="225"/>
      <c r="L6" s="411"/>
    </row>
    <row r="7" spans="1:18" ht="15.6" x14ac:dyDescent="0.3">
      <c r="A7" s="409">
        <v>8.875</v>
      </c>
      <c r="B7" s="218">
        <v>97.125</v>
      </c>
      <c r="C7" s="220"/>
      <c r="D7"/>
      <c r="E7" s="221"/>
      <c r="F7" s="612"/>
      <c r="H7" s="222">
        <f t="shared" si="0"/>
        <v>97.125</v>
      </c>
      <c r="I7" s="224"/>
      <c r="K7" s="222">
        <f>H7-H6</f>
        <v>0.375</v>
      </c>
      <c r="L7" s="224"/>
    </row>
    <row r="8" spans="1:18" ht="15.6" x14ac:dyDescent="0.3">
      <c r="A8" s="409">
        <v>9</v>
      </c>
      <c r="B8" s="218">
        <v>97.5</v>
      </c>
      <c r="C8" s="220"/>
      <c r="D8"/>
      <c r="E8" s="221"/>
      <c r="F8" s="612"/>
      <c r="H8" s="222">
        <f t="shared" si="0"/>
        <v>97.5</v>
      </c>
      <c r="I8" s="224"/>
      <c r="K8" s="222">
        <f t="shared" ref="K8:K50" si="1">H8-H7</f>
        <v>0.375</v>
      </c>
      <c r="L8" s="224"/>
    </row>
    <row r="9" spans="1:18" ht="15.6" x14ac:dyDescent="0.3">
      <c r="A9" s="409">
        <v>9.125</v>
      </c>
      <c r="B9" s="218">
        <v>97.875</v>
      </c>
      <c r="C9" s="220"/>
      <c r="D9"/>
      <c r="E9" s="221"/>
      <c r="F9" s="612"/>
      <c r="H9" s="222">
        <f t="shared" si="0"/>
        <v>97.875</v>
      </c>
      <c r="I9" s="224"/>
      <c r="K9" s="222">
        <f t="shared" si="1"/>
        <v>0.375</v>
      </c>
      <c r="L9" s="224"/>
    </row>
    <row r="10" spans="1:18" ht="15.6" x14ac:dyDescent="0.3">
      <c r="A10" s="409">
        <v>9.25</v>
      </c>
      <c r="B10" s="218">
        <v>98.25</v>
      </c>
      <c r="C10" s="220"/>
      <c r="D10"/>
      <c r="E10" s="221"/>
      <c r="F10" s="612"/>
      <c r="H10" s="222">
        <f t="shared" si="0"/>
        <v>98.25</v>
      </c>
      <c r="I10" s="224"/>
      <c r="K10" s="222">
        <f t="shared" si="1"/>
        <v>0.375</v>
      </c>
      <c r="L10" s="224"/>
    </row>
    <row r="11" spans="1:18" ht="15.6" x14ac:dyDescent="0.3">
      <c r="A11" s="409">
        <v>9.375</v>
      </c>
      <c r="B11" s="218">
        <v>98.5</v>
      </c>
      <c r="C11" s="220"/>
      <c r="D11"/>
      <c r="E11" s="221"/>
      <c r="F11" s="612"/>
      <c r="H11" s="222">
        <f t="shared" si="0"/>
        <v>98.5</v>
      </c>
      <c r="I11" s="224"/>
      <c r="K11" s="222">
        <f t="shared" si="1"/>
        <v>0.25</v>
      </c>
      <c r="L11" s="224"/>
    </row>
    <row r="12" spans="1:18" ht="15.6" x14ac:dyDescent="0.3">
      <c r="A12" s="409">
        <v>9.5</v>
      </c>
      <c r="B12" s="218">
        <v>98.75</v>
      </c>
      <c r="C12" s="220"/>
      <c r="D12"/>
      <c r="E12" s="221"/>
      <c r="F12" s="612"/>
      <c r="H12" s="222">
        <f t="shared" si="0"/>
        <v>98.75</v>
      </c>
      <c r="I12" s="224"/>
      <c r="K12" s="222">
        <f t="shared" si="1"/>
        <v>0.25</v>
      </c>
      <c r="L12" s="224"/>
    </row>
    <row r="13" spans="1:18" ht="15.6" x14ac:dyDescent="0.3">
      <c r="A13" s="409">
        <v>9.625</v>
      </c>
      <c r="B13" s="218">
        <v>99</v>
      </c>
      <c r="C13" s="220"/>
      <c r="D13"/>
      <c r="E13" s="221"/>
      <c r="F13" s="612"/>
      <c r="H13" s="222">
        <f t="shared" si="0"/>
        <v>99</v>
      </c>
      <c r="I13" s="224"/>
      <c r="K13" s="222">
        <f t="shared" si="1"/>
        <v>0.25</v>
      </c>
      <c r="L13" s="224"/>
    </row>
    <row r="14" spans="1:18" ht="15.6" x14ac:dyDescent="0.3">
      <c r="A14" s="409">
        <v>9.75</v>
      </c>
      <c r="B14" s="218">
        <v>99.25</v>
      </c>
      <c r="C14" s="220"/>
      <c r="D14"/>
      <c r="E14" s="221"/>
      <c r="F14" s="612"/>
      <c r="H14" s="222">
        <f t="shared" si="0"/>
        <v>99.25</v>
      </c>
      <c r="I14" s="224"/>
      <c r="K14" s="222">
        <f t="shared" si="1"/>
        <v>0.25</v>
      </c>
      <c r="L14" s="224"/>
    </row>
    <row r="15" spans="1:18" ht="15.6" x14ac:dyDescent="0.3">
      <c r="A15" s="409">
        <v>9.875</v>
      </c>
      <c r="B15" s="218">
        <v>99.5</v>
      </c>
      <c r="C15" s="220"/>
      <c r="D15"/>
      <c r="E15" s="221"/>
      <c r="F15" s="612"/>
      <c r="H15" s="222">
        <f t="shared" si="0"/>
        <v>99.5</v>
      </c>
      <c r="I15" s="224"/>
      <c r="K15" s="222">
        <f t="shared" si="1"/>
        <v>0.25</v>
      </c>
      <c r="L15" s="224"/>
    </row>
    <row r="16" spans="1:18" ht="15.6" x14ac:dyDescent="0.3">
      <c r="A16" s="409">
        <v>10</v>
      </c>
      <c r="B16" s="218">
        <v>99.75</v>
      </c>
      <c r="C16" s="220"/>
      <c r="D16"/>
      <c r="E16" s="221"/>
      <c r="F16" s="612"/>
      <c r="H16" s="222">
        <f t="shared" si="0"/>
        <v>99.75</v>
      </c>
      <c r="I16" s="224"/>
      <c r="K16" s="222">
        <f t="shared" si="1"/>
        <v>0.25</v>
      </c>
      <c r="L16" s="224"/>
    </row>
    <row r="17" spans="1:12" ht="15.6" x14ac:dyDescent="0.3">
      <c r="A17" s="409">
        <v>10.125</v>
      </c>
      <c r="B17" s="218">
        <v>100</v>
      </c>
      <c r="C17" s="220"/>
      <c r="D17"/>
      <c r="E17" s="221"/>
      <c r="F17" s="612"/>
      <c r="H17" s="222">
        <f t="shared" si="0"/>
        <v>100</v>
      </c>
      <c r="I17" s="224"/>
      <c r="K17" s="222">
        <f t="shared" si="1"/>
        <v>0.25</v>
      </c>
      <c r="L17" s="224"/>
    </row>
    <row r="18" spans="1:12" ht="15.6" x14ac:dyDescent="0.3">
      <c r="A18" s="409">
        <v>10.25</v>
      </c>
      <c r="B18" s="218">
        <v>100.25</v>
      </c>
      <c r="C18" s="220"/>
      <c r="D18"/>
      <c r="E18" s="221"/>
      <c r="F18" s="612"/>
      <c r="H18" s="222">
        <f t="shared" si="0"/>
        <v>100.25</v>
      </c>
      <c r="I18" s="224"/>
      <c r="K18" s="222">
        <f t="shared" si="1"/>
        <v>0.25</v>
      </c>
      <c r="L18" s="224"/>
    </row>
    <row r="19" spans="1:12" ht="15.6" x14ac:dyDescent="0.3">
      <c r="A19" s="409">
        <v>10.375</v>
      </c>
      <c r="B19" s="218">
        <v>100.5</v>
      </c>
      <c r="C19" s="220"/>
      <c r="D19"/>
      <c r="E19" s="221"/>
      <c r="F19" s="612"/>
      <c r="H19" s="222">
        <f t="shared" si="0"/>
        <v>100.5</v>
      </c>
      <c r="I19" s="224"/>
      <c r="K19" s="222">
        <f t="shared" si="1"/>
        <v>0.25</v>
      </c>
      <c r="L19" s="224"/>
    </row>
    <row r="20" spans="1:12" ht="15.6" x14ac:dyDescent="0.3">
      <c r="A20" s="409">
        <v>10.5</v>
      </c>
      <c r="B20" s="218">
        <v>100.75</v>
      </c>
      <c r="C20" s="220"/>
      <c r="D20"/>
      <c r="E20" s="221"/>
      <c r="F20" s="612"/>
      <c r="H20" s="222">
        <f t="shared" si="0"/>
        <v>100.75</v>
      </c>
      <c r="I20" s="224"/>
      <c r="K20" s="222">
        <f t="shared" si="1"/>
        <v>0.25</v>
      </c>
      <c r="L20" s="224"/>
    </row>
    <row r="21" spans="1:12" ht="15.6" x14ac:dyDescent="0.3">
      <c r="A21" s="409">
        <v>10.625</v>
      </c>
      <c r="B21" s="218">
        <v>101</v>
      </c>
      <c r="C21" s="220"/>
      <c r="D21"/>
      <c r="E21" s="221"/>
      <c r="F21" s="612"/>
      <c r="H21" s="222">
        <f t="shared" si="0"/>
        <v>101</v>
      </c>
      <c r="I21" s="224"/>
      <c r="K21" s="222">
        <f t="shared" si="1"/>
        <v>0.25</v>
      </c>
      <c r="L21" s="224"/>
    </row>
    <row r="22" spans="1:12" ht="15.6" x14ac:dyDescent="0.3">
      <c r="A22" s="409">
        <v>10.75</v>
      </c>
      <c r="B22" s="218">
        <v>101.25</v>
      </c>
      <c r="C22" s="220"/>
      <c r="D22"/>
      <c r="E22" s="221"/>
      <c r="F22" s="612"/>
      <c r="H22" s="222">
        <f t="shared" si="0"/>
        <v>101.25</v>
      </c>
      <c r="I22" s="224"/>
      <c r="K22" s="222">
        <f t="shared" si="1"/>
        <v>0.25</v>
      </c>
      <c r="L22" s="224"/>
    </row>
    <row r="23" spans="1:12" ht="15.6" x14ac:dyDescent="0.3">
      <c r="A23" s="409">
        <v>10.875</v>
      </c>
      <c r="B23" s="218">
        <v>101.5</v>
      </c>
      <c r="C23" s="220"/>
      <c r="D23"/>
      <c r="E23" s="221"/>
      <c r="F23" s="612"/>
      <c r="H23" s="222">
        <f t="shared" si="0"/>
        <v>101.5</v>
      </c>
      <c r="I23" s="224"/>
      <c r="K23" s="222">
        <f t="shared" si="1"/>
        <v>0.25</v>
      </c>
      <c r="L23" s="224"/>
    </row>
    <row r="24" spans="1:12" ht="15.6" x14ac:dyDescent="0.3">
      <c r="A24" s="409">
        <v>11</v>
      </c>
      <c r="B24" s="218">
        <v>101.75</v>
      </c>
      <c r="C24" s="220"/>
      <c r="D24"/>
      <c r="E24" s="221"/>
      <c r="F24" s="612"/>
      <c r="H24" s="222">
        <f t="shared" si="0"/>
        <v>101.75</v>
      </c>
      <c r="I24" s="224"/>
      <c r="K24" s="222">
        <f t="shared" si="1"/>
        <v>0.25</v>
      </c>
      <c r="L24" s="224"/>
    </row>
    <row r="25" spans="1:12" ht="15.6" x14ac:dyDescent="0.3">
      <c r="A25" s="409">
        <v>11.125</v>
      </c>
      <c r="B25" s="218">
        <v>102</v>
      </c>
      <c r="C25" s="220"/>
      <c r="D25"/>
      <c r="E25" s="221"/>
      <c r="F25" s="612"/>
      <c r="H25" s="222">
        <f t="shared" si="0"/>
        <v>102</v>
      </c>
      <c r="I25" s="224"/>
      <c r="K25" s="222">
        <f t="shared" si="1"/>
        <v>0.25</v>
      </c>
      <c r="L25" s="224"/>
    </row>
    <row r="26" spans="1:12" ht="15.6" x14ac:dyDescent="0.3">
      <c r="A26" s="409">
        <v>11.25</v>
      </c>
      <c r="B26" s="218">
        <v>102.25</v>
      </c>
      <c r="C26" s="220"/>
      <c r="D26"/>
      <c r="E26" s="221"/>
      <c r="F26" s="612"/>
      <c r="H26" s="222">
        <f t="shared" si="0"/>
        <v>102.25</v>
      </c>
      <c r="I26" s="224"/>
      <c r="K26" s="222">
        <f t="shared" si="1"/>
        <v>0.25</v>
      </c>
      <c r="L26" s="224"/>
    </row>
    <row r="27" spans="1:12" ht="15.6" x14ac:dyDescent="0.3">
      <c r="A27" s="409">
        <v>11.375</v>
      </c>
      <c r="B27" s="218">
        <v>102.5</v>
      </c>
      <c r="C27" s="220"/>
      <c r="D27"/>
      <c r="E27" s="221"/>
      <c r="F27" s="612"/>
      <c r="H27" s="222">
        <f t="shared" si="0"/>
        <v>102.5</v>
      </c>
      <c r="I27" s="224"/>
      <c r="K27" s="222">
        <f t="shared" si="1"/>
        <v>0.25</v>
      </c>
      <c r="L27" s="224"/>
    </row>
    <row r="28" spans="1:12" ht="15.6" x14ac:dyDescent="0.3">
      <c r="A28" s="409">
        <v>11.5</v>
      </c>
      <c r="B28" s="218">
        <v>102.75</v>
      </c>
      <c r="C28" s="220"/>
      <c r="D28"/>
      <c r="E28" s="221"/>
      <c r="F28" s="612"/>
      <c r="H28" s="222">
        <f t="shared" si="0"/>
        <v>102.75</v>
      </c>
      <c r="I28" s="224"/>
      <c r="K28" s="222">
        <f t="shared" si="1"/>
        <v>0.25</v>
      </c>
      <c r="L28" s="224"/>
    </row>
    <row r="29" spans="1:12" ht="15.6" x14ac:dyDescent="0.3">
      <c r="A29" s="409">
        <v>11.625</v>
      </c>
      <c r="B29" s="218">
        <v>103</v>
      </c>
      <c r="C29" s="220"/>
      <c r="D29"/>
      <c r="E29" s="221"/>
      <c r="F29" s="612"/>
      <c r="H29" s="222">
        <f t="shared" si="0"/>
        <v>103</v>
      </c>
      <c r="I29" s="224"/>
      <c r="K29" s="222">
        <f t="shared" si="1"/>
        <v>0.25</v>
      </c>
      <c r="L29" s="224"/>
    </row>
    <row r="30" spans="1:12" ht="15.6" x14ac:dyDescent="0.3">
      <c r="A30" s="409">
        <v>11.75</v>
      </c>
      <c r="B30" s="218">
        <v>103.25</v>
      </c>
      <c r="C30" s="220"/>
      <c r="D30"/>
      <c r="E30" s="221"/>
      <c r="F30" s="612"/>
      <c r="H30" s="222">
        <f t="shared" si="0"/>
        <v>103.25</v>
      </c>
      <c r="I30" s="224"/>
      <c r="K30" s="222">
        <f t="shared" si="1"/>
        <v>0.25</v>
      </c>
      <c r="L30" s="224"/>
    </row>
    <row r="31" spans="1:12" ht="15.6" x14ac:dyDescent="0.3">
      <c r="A31" s="409">
        <v>11.875</v>
      </c>
      <c r="B31" s="218">
        <v>103.5</v>
      </c>
      <c r="C31" s="220"/>
      <c r="D31"/>
      <c r="E31" s="221"/>
      <c r="F31" s="612"/>
      <c r="H31" s="222">
        <f t="shared" si="0"/>
        <v>103.5</v>
      </c>
      <c r="I31" s="224"/>
      <c r="K31" s="222">
        <f t="shared" si="1"/>
        <v>0.25</v>
      </c>
      <c r="L31" s="224"/>
    </row>
    <row r="32" spans="1:12" ht="15.6" x14ac:dyDescent="0.3">
      <c r="A32" s="409">
        <v>12</v>
      </c>
      <c r="B32" s="218">
        <v>103.75</v>
      </c>
      <c r="C32" s="220"/>
      <c r="D32"/>
      <c r="E32" s="221"/>
      <c r="F32" s="612"/>
      <c r="H32" s="222">
        <f t="shared" si="0"/>
        <v>103.75</v>
      </c>
      <c r="I32" s="224"/>
      <c r="K32" s="222">
        <f t="shared" si="1"/>
        <v>0.25</v>
      </c>
      <c r="L32" s="224"/>
    </row>
    <row r="33" spans="1:12" ht="15.6" x14ac:dyDescent="0.3">
      <c r="A33" s="409">
        <v>12.125</v>
      </c>
      <c r="B33" s="218">
        <v>104</v>
      </c>
      <c r="C33" s="220"/>
      <c r="D33"/>
      <c r="E33" s="221"/>
      <c r="F33" s="612"/>
      <c r="H33" s="222">
        <f t="shared" si="0"/>
        <v>104</v>
      </c>
      <c r="I33" s="224"/>
      <c r="K33" s="222">
        <f t="shared" si="1"/>
        <v>0.25</v>
      </c>
      <c r="L33" s="224"/>
    </row>
    <row r="34" spans="1:12" ht="15.6" x14ac:dyDescent="0.3">
      <c r="A34" s="409">
        <v>12.25</v>
      </c>
      <c r="B34" s="218">
        <v>104.25</v>
      </c>
      <c r="C34" s="220"/>
      <c r="D34"/>
      <c r="E34" s="221"/>
      <c r="F34" s="612"/>
      <c r="H34" s="222">
        <f t="shared" si="0"/>
        <v>104.25</v>
      </c>
      <c r="I34" s="224"/>
      <c r="K34" s="222">
        <f t="shared" si="1"/>
        <v>0.25</v>
      </c>
      <c r="L34" s="224"/>
    </row>
    <row r="35" spans="1:12" ht="15.6" x14ac:dyDescent="0.3">
      <c r="A35" s="409">
        <v>12.375</v>
      </c>
      <c r="B35" s="218">
        <v>104.5</v>
      </c>
      <c r="C35" s="220"/>
      <c r="D35"/>
      <c r="E35" s="221"/>
      <c r="F35" s="612"/>
      <c r="H35" s="222">
        <f t="shared" si="0"/>
        <v>104.5</v>
      </c>
      <c r="I35" s="224"/>
      <c r="K35" s="222">
        <f t="shared" si="1"/>
        <v>0.25</v>
      </c>
      <c r="L35" s="224"/>
    </row>
    <row r="36" spans="1:12" ht="15.6" x14ac:dyDescent="0.3">
      <c r="A36" s="409">
        <v>12.5</v>
      </c>
      <c r="B36" s="218">
        <v>104.75</v>
      </c>
      <c r="C36" s="220"/>
      <c r="D36"/>
      <c r="E36" s="221"/>
      <c r="F36" s="612"/>
      <c r="H36" s="222">
        <f t="shared" si="0"/>
        <v>104.75</v>
      </c>
      <c r="I36" s="224"/>
      <c r="K36" s="222">
        <f t="shared" si="1"/>
        <v>0.25</v>
      </c>
      <c r="L36" s="224"/>
    </row>
    <row r="37" spans="1:12" ht="15.6" x14ac:dyDescent="0.3">
      <c r="A37" s="409">
        <v>12.625</v>
      </c>
      <c r="B37" s="218">
        <v>105</v>
      </c>
      <c r="C37" s="220"/>
      <c r="D37"/>
      <c r="E37" s="221"/>
      <c r="F37" s="612"/>
      <c r="H37" s="222">
        <f t="shared" si="0"/>
        <v>105</v>
      </c>
      <c r="I37" s="224"/>
      <c r="K37" s="222">
        <f t="shared" si="1"/>
        <v>0.25</v>
      </c>
      <c r="L37" s="224"/>
    </row>
    <row r="38" spans="1:12" ht="15.6" x14ac:dyDescent="0.3">
      <c r="A38" s="409">
        <v>12.75</v>
      </c>
      <c r="B38" s="218">
        <v>105.25</v>
      </c>
      <c r="C38" s="220"/>
      <c r="D38"/>
      <c r="E38" s="221"/>
      <c r="F38" s="612"/>
      <c r="H38" s="222">
        <f t="shared" si="0"/>
        <v>105.25</v>
      </c>
      <c r="I38" s="224"/>
      <c r="K38" s="222">
        <f t="shared" si="1"/>
        <v>0.25</v>
      </c>
      <c r="L38" s="224"/>
    </row>
    <row r="39" spans="1:12" ht="15.6" x14ac:dyDescent="0.3">
      <c r="A39" s="409">
        <v>12.875</v>
      </c>
      <c r="B39" s="218">
        <v>105.5</v>
      </c>
      <c r="C39" s="220"/>
      <c r="D39"/>
      <c r="E39" s="221"/>
      <c r="F39" s="612"/>
      <c r="H39" s="222">
        <f t="shared" si="0"/>
        <v>105.5</v>
      </c>
      <c r="I39" s="224"/>
      <c r="K39" s="222">
        <f t="shared" si="1"/>
        <v>0.25</v>
      </c>
      <c r="L39" s="224"/>
    </row>
    <row r="40" spans="1:12" ht="15.6" x14ac:dyDescent="0.3">
      <c r="A40" s="409">
        <v>13</v>
      </c>
      <c r="B40" s="218">
        <v>105.75</v>
      </c>
      <c r="C40" s="220"/>
      <c r="D40"/>
      <c r="E40" s="221"/>
      <c r="F40" s="612"/>
      <c r="H40" s="222">
        <f t="shared" si="0"/>
        <v>105.75</v>
      </c>
      <c r="I40" s="224"/>
      <c r="K40" s="222">
        <f t="shared" si="1"/>
        <v>0.25</v>
      </c>
      <c r="L40" s="224"/>
    </row>
    <row r="41" spans="1:12" ht="15.6" x14ac:dyDescent="0.3">
      <c r="A41" s="409">
        <v>13.125</v>
      </c>
      <c r="B41" s="218">
        <v>106</v>
      </c>
      <c r="C41" s="220"/>
      <c r="D41"/>
      <c r="E41" s="221"/>
      <c r="F41" s="612"/>
      <c r="H41" s="222">
        <f t="shared" si="0"/>
        <v>106</v>
      </c>
      <c r="I41" s="224"/>
      <c r="K41" s="222">
        <f t="shared" si="1"/>
        <v>0.25</v>
      </c>
      <c r="L41" s="224"/>
    </row>
    <row r="42" spans="1:12" ht="15.6" x14ac:dyDescent="0.3">
      <c r="A42" s="409">
        <v>13.25</v>
      </c>
      <c r="B42" s="218">
        <v>106.25</v>
      </c>
      <c r="C42" s="220"/>
      <c r="D42"/>
      <c r="E42" s="221"/>
      <c r="F42" s="612"/>
      <c r="H42" s="222">
        <f t="shared" si="0"/>
        <v>106.25</v>
      </c>
      <c r="I42" s="224"/>
      <c r="K42" s="222">
        <f t="shared" si="1"/>
        <v>0.25</v>
      </c>
      <c r="L42" s="224"/>
    </row>
    <row r="43" spans="1:12" ht="15.6" x14ac:dyDescent="0.3">
      <c r="A43" s="409">
        <v>13.375</v>
      </c>
      <c r="B43" s="218">
        <v>106.5</v>
      </c>
      <c r="C43" s="220"/>
      <c r="D43"/>
      <c r="E43" s="221"/>
      <c r="F43" s="612"/>
      <c r="H43" s="222">
        <f t="shared" si="0"/>
        <v>106.5</v>
      </c>
      <c r="I43" s="224"/>
      <c r="K43" s="222">
        <f t="shared" si="1"/>
        <v>0.25</v>
      </c>
      <c r="L43" s="224"/>
    </row>
    <row r="44" spans="1:12" ht="15.6" x14ac:dyDescent="0.3">
      <c r="A44" s="409">
        <v>13.5</v>
      </c>
      <c r="B44" s="218">
        <v>106.75</v>
      </c>
      <c r="C44" s="220"/>
      <c r="D44"/>
      <c r="E44" s="221"/>
      <c r="F44" s="612"/>
      <c r="H44" s="222">
        <f t="shared" si="0"/>
        <v>106.75</v>
      </c>
      <c r="I44" s="224"/>
      <c r="K44" s="222">
        <f t="shared" si="1"/>
        <v>0.25</v>
      </c>
      <c r="L44" s="224"/>
    </row>
    <row r="45" spans="1:12" ht="15.6" x14ac:dyDescent="0.3">
      <c r="A45" s="409">
        <v>13.625</v>
      </c>
      <c r="B45" s="218">
        <v>107</v>
      </c>
      <c r="C45" s="220"/>
      <c r="D45"/>
      <c r="E45" s="221"/>
      <c r="F45" s="612"/>
      <c r="H45" s="222">
        <f t="shared" si="0"/>
        <v>107</v>
      </c>
      <c r="I45" s="224"/>
      <c r="K45" s="222">
        <f t="shared" si="1"/>
        <v>0.25</v>
      </c>
      <c r="L45" s="224"/>
    </row>
    <row r="46" spans="1:12" ht="15.6" x14ac:dyDescent="0.3">
      <c r="A46" s="409">
        <v>13.75</v>
      </c>
      <c r="B46" s="218">
        <v>107.25</v>
      </c>
      <c r="C46" s="220"/>
      <c r="D46"/>
      <c r="E46" s="221"/>
      <c r="F46" s="612"/>
      <c r="H46" s="222">
        <f t="shared" si="0"/>
        <v>107.25</v>
      </c>
      <c r="I46" s="224"/>
      <c r="K46" s="222">
        <f t="shared" si="1"/>
        <v>0.25</v>
      </c>
      <c r="L46" s="224"/>
    </row>
    <row r="47" spans="1:12" ht="15.6" x14ac:dyDescent="0.3">
      <c r="A47" s="409">
        <v>13.875</v>
      </c>
      <c r="B47" s="218">
        <v>107.5</v>
      </c>
      <c r="C47" s="220"/>
      <c r="D47"/>
      <c r="E47" s="221"/>
      <c r="F47" s="612"/>
      <c r="H47" s="222">
        <f t="shared" si="0"/>
        <v>107.5</v>
      </c>
      <c r="I47" s="224"/>
      <c r="K47" s="222">
        <f t="shared" si="1"/>
        <v>0.25</v>
      </c>
      <c r="L47" s="224"/>
    </row>
    <row r="48" spans="1:12" ht="15.6" x14ac:dyDescent="0.3">
      <c r="A48" s="409">
        <v>14</v>
      </c>
      <c r="B48" s="218">
        <v>107.75</v>
      </c>
      <c r="C48" s="220"/>
      <c r="D48"/>
      <c r="E48" s="221"/>
      <c r="F48" s="612"/>
      <c r="H48" s="222">
        <f t="shared" si="0"/>
        <v>107.75</v>
      </c>
      <c r="I48" s="224"/>
      <c r="K48" s="222">
        <f t="shared" si="1"/>
        <v>0.25</v>
      </c>
      <c r="L48" s="224"/>
    </row>
    <row r="49" spans="1:12" ht="15.6" x14ac:dyDescent="0.3">
      <c r="A49" s="409">
        <v>14.125</v>
      </c>
      <c r="B49" s="218">
        <v>108</v>
      </c>
      <c r="C49" s="220"/>
      <c r="D49"/>
      <c r="E49" s="221"/>
      <c r="F49" s="612"/>
      <c r="H49" s="222">
        <f t="shared" si="0"/>
        <v>108</v>
      </c>
      <c r="I49" s="224"/>
      <c r="K49" s="222">
        <f t="shared" si="1"/>
        <v>0.25</v>
      </c>
      <c r="L49" s="224"/>
    </row>
    <row r="50" spans="1:12" ht="15.6" x14ac:dyDescent="0.3">
      <c r="A50" s="409">
        <v>14.25</v>
      </c>
      <c r="B50" s="218">
        <v>108.25</v>
      </c>
      <c r="C50" s="220"/>
      <c r="D50"/>
      <c r="E50" s="221"/>
      <c r="F50" s="612"/>
      <c r="H50" s="222">
        <f t="shared" si="0"/>
        <v>108.25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B7EBF-10DA-47F7-A843-3091A332AA91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4.4" x14ac:dyDescent="0.3"/>
  <cols>
    <col min="1" max="1" width="12.5546875" bestFit="1" customWidth="1"/>
    <col min="2" max="2" width="10.6640625" bestFit="1" customWidth="1"/>
    <col min="3" max="3" width="9" bestFit="1" customWidth="1"/>
    <col min="4" max="4" width="21" bestFit="1" customWidth="1"/>
    <col min="5" max="5" width="4.88671875" bestFit="1" customWidth="1"/>
    <col min="6" max="6" width="8.5546875" bestFit="1" customWidth="1"/>
    <col min="7" max="7" width="21" bestFit="1" customWidth="1"/>
    <col min="8" max="8" width="4.88671875" bestFit="1" customWidth="1"/>
    <col min="9" max="9" width="8.5546875" bestFit="1" customWidth="1"/>
    <col min="10" max="10" width="21" bestFit="1" customWidth="1"/>
    <col min="11" max="11" width="4.88671875" bestFit="1" customWidth="1"/>
    <col min="12" max="12" width="8.5546875" bestFit="1" customWidth="1"/>
    <col min="13" max="13" width="6.6640625" bestFit="1" customWidth="1"/>
    <col min="17" max="17" width="11.44140625" customWidth="1"/>
    <col min="19" max="19" width="12.109375" bestFit="1" customWidth="1"/>
  </cols>
  <sheetData>
    <row r="1" spans="1:23" x14ac:dyDescent="0.3">
      <c r="A1" s="699" t="s">
        <v>317</v>
      </c>
      <c r="B1" s="700">
        <v>45372</v>
      </c>
      <c r="C1" s="701" t="str">
        <f>TEXT(B1,"YYYYMMDD")</f>
        <v>20240321</v>
      </c>
      <c r="S1" s="702" t="s">
        <v>318</v>
      </c>
      <c r="T1" s="702"/>
      <c r="U1" s="702"/>
    </row>
    <row r="2" spans="1:23" x14ac:dyDescent="0.3">
      <c r="A2" s="699" t="s">
        <v>319</v>
      </c>
      <c r="B2" s="699" t="s">
        <v>320</v>
      </c>
      <c r="C2" s="701" t="str">
        <f>"v"&amp;B2</f>
        <v>vA</v>
      </c>
      <c r="S2" s="702"/>
      <c r="T2" s="702"/>
      <c r="U2" s="702"/>
    </row>
    <row r="3" spans="1:23" x14ac:dyDescent="0.3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3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3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3">
      <c r="A7" s="710">
        <v>45352</v>
      </c>
      <c r="B7" s="711"/>
      <c r="C7">
        <v>0.375</v>
      </c>
      <c r="E7" s="711"/>
      <c r="F7">
        <v>0.375</v>
      </c>
      <c r="H7" s="711"/>
      <c r="I7">
        <v>0.25</v>
      </c>
      <c r="K7" s="711"/>
      <c r="N7" s="712" t="s">
        <v>329</v>
      </c>
      <c r="O7" s="200"/>
      <c r="P7" s="200"/>
      <c r="Q7" s="200"/>
    </row>
    <row r="8" spans="1:23" x14ac:dyDescent="0.3">
      <c r="A8" s="710">
        <v>45355</v>
      </c>
      <c r="B8" s="711"/>
      <c r="C8">
        <v>0.125</v>
      </c>
      <c r="E8" s="711"/>
      <c r="F8">
        <v>0.125</v>
      </c>
      <c r="H8" s="711"/>
      <c r="I8">
        <v>0.125</v>
      </c>
      <c r="K8" s="711"/>
      <c r="N8" s="712" t="s">
        <v>330</v>
      </c>
      <c r="O8" s="200"/>
      <c r="P8" s="200"/>
      <c r="Q8" s="200"/>
    </row>
    <row r="9" spans="1:23" x14ac:dyDescent="0.3">
      <c r="A9" s="710">
        <v>45356</v>
      </c>
      <c r="B9" s="711" t="s">
        <v>331</v>
      </c>
      <c r="E9" s="711"/>
      <c r="H9" s="711"/>
      <c r="K9" s="711"/>
      <c r="N9" s="712" t="s">
        <v>332</v>
      </c>
      <c r="O9" s="200"/>
      <c r="P9" s="200"/>
      <c r="Q9" s="200"/>
    </row>
    <row r="10" spans="1:23" x14ac:dyDescent="0.3">
      <c r="A10" s="710">
        <v>45357</v>
      </c>
      <c r="B10" s="711"/>
      <c r="C10">
        <v>0.125</v>
      </c>
      <c r="E10" s="711"/>
      <c r="F10">
        <v>0.125</v>
      </c>
      <c r="H10" s="711"/>
      <c r="I10">
        <v>0.125</v>
      </c>
      <c r="K10" s="711"/>
      <c r="N10" s="712" t="s">
        <v>333</v>
      </c>
      <c r="O10" s="200"/>
      <c r="P10" s="200"/>
      <c r="Q10" s="200"/>
    </row>
    <row r="11" spans="1:23" x14ac:dyDescent="0.3">
      <c r="A11" s="710">
        <v>45358</v>
      </c>
      <c r="B11" s="711" t="s">
        <v>334</v>
      </c>
      <c r="E11" s="711" t="s">
        <v>335</v>
      </c>
      <c r="H11" s="711"/>
      <c r="K11" s="711"/>
      <c r="N11" s="712" t="s">
        <v>336</v>
      </c>
      <c r="O11" s="200"/>
      <c r="P11" s="200"/>
      <c r="Q11" s="200"/>
    </row>
    <row r="12" spans="1:23" x14ac:dyDescent="0.3">
      <c r="A12" s="710">
        <v>45359</v>
      </c>
      <c r="B12" s="711"/>
      <c r="E12" s="711"/>
      <c r="F12">
        <v>-0.25</v>
      </c>
      <c r="H12" s="711"/>
      <c r="K12" s="711"/>
      <c r="N12" s="712" t="s">
        <v>337</v>
      </c>
      <c r="O12" s="200"/>
      <c r="P12" s="200"/>
      <c r="Q12" s="200"/>
    </row>
    <row r="13" spans="1:23" x14ac:dyDescent="0.3">
      <c r="A13" s="710">
        <v>45362</v>
      </c>
      <c r="B13" s="711"/>
      <c r="E13" s="711"/>
      <c r="H13" s="711"/>
      <c r="K13" s="711"/>
      <c r="N13" s="712" t="s">
        <v>338</v>
      </c>
      <c r="O13" s="200"/>
      <c r="P13" s="200"/>
      <c r="Q13" s="200"/>
    </row>
    <row r="14" spans="1:23" x14ac:dyDescent="0.3">
      <c r="A14" s="710">
        <v>45363</v>
      </c>
      <c r="B14" s="711"/>
      <c r="C14">
        <v>-0.125</v>
      </c>
      <c r="E14" s="711"/>
      <c r="F14">
        <v>-0.125</v>
      </c>
      <c r="H14" s="711"/>
      <c r="I14">
        <v>-0.125</v>
      </c>
      <c r="K14" s="711"/>
      <c r="N14" s="712" t="s">
        <v>339</v>
      </c>
      <c r="O14" s="200"/>
      <c r="P14" s="200"/>
      <c r="Q14" s="200"/>
    </row>
    <row r="15" spans="1:23" ht="15" thickBot="1" x14ac:dyDescent="0.35">
      <c r="A15" s="710">
        <v>45363</v>
      </c>
      <c r="B15" s="711"/>
      <c r="C15">
        <v>-0.25</v>
      </c>
      <c r="E15" s="711"/>
      <c r="F15">
        <v>-0.25</v>
      </c>
      <c r="H15" s="711"/>
      <c r="K15" s="711"/>
      <c r="N15" s="712"/>
      <c r="O15" s="200"/>
      <c r="P15" s="200"/>
      <c r="Q15" s="200"/>
    </row>
    <row r="16" spans="1:23" ht="15" thickBot="1" x14ac:dyDescent="0.35">
      <c r="A16" s="710">
        <v>45364</v>
      </c>
      <c r="B16" s="711"/>
      <c r="C16">
        <v>-0.125</v>
      </c>
      <c r="E16" s="711"/>
      <c r="F16">
        <v>-0.125</v>
      </c>
      <c r="H16" s="711"/>
      <c r="I16">
        <v>-0.125</v>
      </c>
      <c r="K16" s="711"/>
      <c r="L16">
        <v>-0.125</v>
      </c>
      <c r="N16" s="712" t="s">
        <v>340</v>
      </c>
      <c r="O16" s="200"/>
      <c r="P16" s="200"/>
      <c r="Q16" s="200"/>
      <c r="S16" s="713" t="s">
        <v>341</v>
      </c>
      <c r="T16" s="714"/>
      <c r="U16" s="714"/>
      <c r="V16" s="714"/>
      <c r="W16" s="715"/>
    </row>
    <row r="17" spans="1:23" x14ac:dyDescent="0.3">
      <c r="A17" s="710">
        <v>45364</v>
      </c>
      <c r="B17" s="711"/>
      <c r="C17">
        <v>-0.125</v>
      </c>
      <c r="E17" s="711"/>
      <c r="F17">
        <v>-0.125</v>
      </c>
      <c r="H17" s="711"/>
      <c r="I17">
        <v>-0.125</v>
      </c>
      <c r="K17" s="711"/>
      <c r="L17">
        <v>-0.125</v>
      </c>
      <c r="N17" s="712"/>
      <c r="O17" s="200"/>
      <c r="P17" s="200"/>
      <c r="Q17" s="200"/>
      <c r="S17" s="225" t="s">
        <v>323</v>
      </c>
      <c r="T17" s="716">
        <v>0.125</v>
      </c>
      <c r="U17" s="200"/>
      <c r="V17" s="200"/>
      <c r="W17" s="717"/>
    </row>
    <row r="18" spans="1:23" x14ac:dyDescent="0.3">
      <c r="A18" s="710">
        <v>45365</v>
      </c>
      <c r="B18" s="711"/>
      <c r="C18">
        <v>-0.125</v>
      </c>
      <c r="E18" s="711"/>
      <c r="F18">
        <v>-0.125</v>
      </c>
      <c r="H18" s="711"/>
      <c r="I18">
        <v>-0.125</v>
      </c>
      <c r="K18" s="711"/>
      <c r="L18">
        <v>-0.125</v>
      </c>
      <c r="N18" s="712" t="s">
        <v>342</v>
      </c>
      <c r="O18" s="200"/>
      <c r="P18" s="200"/>
      <c r="Q18" s="200"/>
      <c r="S18" s="225" t="s">
        <v>324</v>
      </c>
      <c r="T18" s="716">
        <v>0.125</v>
      </c>
      <c r="U18" s="200"/>
      <c r="V18" s="200"/>
      <c r="W18" s="717"/>
    </row>
    <row r="19" spans="1:23" x14ac:dyDescent="0.3">
      <c r="A19" s="710">
        <v>45366</v>
      </c>
      <c r="B19" s="711"/>
      <c r="C19">
        <v>-0.125</v>
      </c>
      <c r="E19" s="711"/>
      <c r="F19">
        <v>-0.125</v>
      </c>
      <c r="H19" s="711"/>
      <c r="I19">
        <v>-0.5</v>
      </c>
      <c r="K19" s="711"/>
      <c r="L19">
        <v>-0.125</v>
      </c>
      <c r="N19" s="712" t="s">
        <v>343</v>
      </c>
      <c r="O19" s="200"/>
      <c r="P19" s="200"/>
      <c r="Q19" s="200"/>
      <c r="S19" s="225" t="s">
        <v>207</v>
      </c>
      <c r="T19" s="716">
        <v>0.125</v>
      </c>
      <c r="U19" s="200"/>
      <c r="V19" s="200"/>
      <c r="W19" s="717"/>
    </row>
    <row r="20" spans="1:23" ht="15" thickBot="1" x14ac:dyDescent="0.35">
      <c r="A20" s="710">
        <v>45369</v>
      </c>
      <c r="B20" s="711" t="s">
        <v>344</v>
      </c>
      <c r="E20" s="711" t="s">
        <v>344</v>
      </c>
      <c r="H20" s="711" t="s">
        <v>344</v>
      </c>
      <c r="K20" s="711"/>
      <c r="N20" s="712" t="s">
        <v>345</v>
      </c>
      <c r="O20" s="200"/>
      <c r="P20" s="200"/>
      <c r="Q20" s="200"/>
      <c r="S20" s="235" t="s">
        <v>325</v>
      </c>
      <c r="T20" s="718"/>
      <c r="U20" s="719"/>
      <c r="V20" s="719"/>
      <c r="W20" s="720"/>
    </row>
    <row r="21" spans="1:23" x14ac:dyDescent="0.3">
      <c r="A21" s="710">
        <v>45370</v>
      </c>
      <c r="B21" s="711"/>
      <c r="C21">
        <v>0.125</v>
      </c>
      <c r="E21" s="711"/>
      <c r="F21">
        <v>0.125</v>
      </c>
      <c r="H21" s="711"/>
      <c r="I21">
        <v>0.125</v>
      </c>
      <c r="K21" s="711"/>
      <c r="L21">
        <v>0.125</v>
      </c>
      <c r="N21" s="712" t="s">
        <v>346</v>
      </c>
      <c r="O21" s="200"/>
      <c r="P21" s="200"/>
      <c r="Q21" s="200"/>
    </row>
    <row r="22" spans="1:23" x14ac:dyDescent="0.3">
      <c r="A22" s="710">
        <v>45371</v>
      </c>
      <c r="B22" s="711"/>
      <c r="E22" s="711"/>
      <c r="H22" s="711"/>
      <c r="K22" s="711"/>
      <c r="N22" s="712" t="s">
        <v>347</v>
      </c>
      <c r="O22" s="200"/>
      <c r="P22" s="200"/>
      <c r="Q22" s="200"/>
    </row>
    <row r="23" spans="1:23" x14ac:dyDescent="0.3">
      <c r="A23" s="710">
        <v>45372</v>
      </c>
      <c r="B23" s="711"/>
      <c r="C23">
        <v>0.125</v>
      </c>
      <c r="E23" s="711"/>
      <c r="F23">
        <v>0.125</v>
      </c>
      <c r="H23" s="711"/>
      <c r="I23">
        <v>0.125</v>
      </c>
      <c r="K23" s="711"/>
      <c r="L23">
        <v>0.125</v>
      </c>
      <c r="N23" s="712" t="s">
        <v>348</v>
      </c>
      <c r="O23" s="200"/>
      <c r="P23" s="200"/>
      <c r="Q23" s="200"/>
    </row>
    <row r="24" spans="1:23" x14ac:dyDescent="0.3">
      <c r="A24" s="710"/>
      <c r="B24" s="711"/>
      <c r="E24" s="711"/>
      <c r="H24" s="711"/>
      <c r="K24" s="711"/>
      <c r="N24" s="712"/>
      <c r="O24" s="200"/>
      <c r="P24" s="200"/>
      <c r="Q24" s="200"/>
    </row>
    <row r="25" spans="1:23" x14ac:dyDescent="0.3">
      <c r="A25" s="710"/>
      <c r="B25" s="711"/>
      <c r="E25" s="711"/>
      <c r="H25" s="711"/>
      <c r="K25" s="711"/>
      <c r="N25" s="712"/>
      <c r="O25" s="200"/>
      <c r="P25" s="200"/>
      <c r="Q25" s="200"/>
    </row>
    <row r="26" spans="1:23" x14ac:dyDescent="0.3">
      <c r="A26" s="710"/>
      <c r="B26" s="711"/>
      <c r="E26" s="711"/>
      <c r="H26" s="711"/>
      <c r="K26" s="711"/>
      <c r="N26" s="712"/>
      <c r="O26" s="200"/>
      <c r="P26" s="200"/>
      <c r="Q26" s="200"/>
    </row>
    <row r="27" spans="1:23" x14ac:dyDescent="0.3">
      <c r="A27" s="710"/>
      <c r="B27" s="711"/>
      <c r="E27" s="711"/>
      <c r="H27" s="711"/>
      <c r="K27" s="711"/>
      <c r="N27" s="712"/>
      <c r="O27" s="200"/>
      <c r="P27" s="200"/>
      <c r="Q27" s="200"/>
    </row>
    <row r="28" spans="1:23" x14ac:dyDescent="0.3">
      <c r="A28" s="710"/>
      <c r="B28" s="711"/>
      <c r="E28" s="711"/>
      <c r="H28" s="711"/>
      <c r="K28" s="711"/>
      <c r="N28" s="712"/>
      <c r="O28" s="200"/>
      <c r="P28" s="200"/>
      <c r="Q28" s="200"/>
    </row>
    <row r="29" spans="1:23" x14ac:dyDescent="0.3">
      <c r="A29" s="710"/>
      <c r="B29" s="711"/>
      <c r="E29" s="711"/>
      <c r="H29" s="711"/>
      <c r="K29" s="711"/>
      <c r="N29" s="712"/>
      <c r="O29" s="200"/>
      <c r="P29" s="200"/>
      <c r="Q29" s="200"/>
    </row>
    <row r="30" spans="1:23" x14ac:dyDescent="0.3">
      <c r="A30" s="710"/>
      <c r="B30" s="711"/>
      <c r="E30" s="711"/>
      <c r="H30" s="711"/>
      <c r="K30" s="711"/>
      <c r="N30" s="712"/>
      <c r="O30" s="200"/>
      <c r="P30" s="200"/>
      <c r="Q30" s="200"/>
    </row>
    <row r="31" spans="1:23" x14ac:dyDescent="0.3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3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3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3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3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3">
      <c r="A36" s="710"/>
    </row>
    <row r="37" spans="1:17" x14ac:dyDescent="0.3">
      <c r="A37" s="710"/>
      <c r="N37" s="200"/>
      <c r="O37" s="200"/>
      <c r="P37" s="200"/>
      <c r="Q37" s="200"/>
    </row>
    <row r="38" spans="1:17" x14ac:dyDescent="0.3">
      <c r="A38" s="710"/>
      <c r="N38" s="200"/>
      <c r="O38" s="200"/>
      <c r="P38" s="200"/>
      <c r="Q38" s="200"/>
    </row>
    <row r="39" spans="1:17" x14ac:dyDescent="0.3">
      <c r="A39" s="710"/>
      <c r="N39" s="200"/>
      <c r="O39" s="200"/>
      <c r="P39" s="200"/>
      <c r="Q39" s="200"/>
    </row>
    <row r="40" spans="1:17" x14ac:dyDescent="0.3">
      <c r="A40" s="710"/>
      <c r="N40" s="200"/>
      <c r="O40" s="200"/>
      <c r="P40" s="200"/>
      <c r="Q40" s="200"/>
    </row>
    <row r="41" spans="1:17" x14ac:dyDescent="0.3">
      <c r="A41" s="710"/>
      <c r="N41" s="200"/>
      <c r="O41" s="200"/>
      <c r="P41" s="200"/>
    </row>
    <row r="42" spans="1:17" x14ac:dyDescent="0.3">
      <c r="A42" s="203"/>
      <c r="N42" s="200"/>
      <c r="O42" s="200"/>
      <c r="P42" s="200"/>
      <c r="Q42" s="200"/>
    </row>
    <row r="43" spans="1:17" x14ac:dyDescent="0.3">
      <c r="A43" s="710"/>
    </row>
    <row r="44" spans="1:17" x14ac:dyDescent="0.3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78FCE668-14AD-4F89-B69E-3B286F6AE7C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2024-03-21T14:41:26Z</dcterms:created>
  <dcterms:modified xsi:type="dcterms:W3CDTF">2024-03-21T14:41:38Z</dcterms:modified>
</cp:coreProperties>
</file>