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322vA\"/>
    </mc:Choice>
  </mc:AlternateContent>
  <xr:revisionPtr revIDLastSave="0" documentId="8_{01625B06-5C3B-4A4B-923F-B50379C57C6F}" xr6:coauthVersionLast="47" xr6:coauthVersionMax="47" xr10:uidLastSave="{00000000-0000-0000-0000-000000000000}"/>
  <bookViews>
    <workbookView xWindow="-120" yWindow="-120" windowWidth="29040" windowHeight="15840" xr2:uid="{96EE37B7-3C44-4680-8013-B06CB840D2E0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H47" i="8"/>
  <c r="K47" i="8" s="1"/>
  <c r="H46" i="8"/>
  <c r="H45" i="8"/>
  <c r="K45" i="8" s="1"/>
  <c r="H44" i="8"/>
  <c r="H43" i="8"/>
  <c r="K43" i="8" s="1"/>
  <c r="H42" i="8"/>
  <c r="H41" i="8"/>
  <c r="H40" i="8"/>
  <c r="H39" i="8"/>
  <c r="K39" i="8" s="1"/>
  <c r="H38" i="8"/>
  <c r="H37" i="8"/>
  <c r="K37" i="8" s="1"/>
  <c r="H36" i="8"/>
  <c r="H35" i="8"/>
  <c r="K35" i="8" s="1"/>
  <c r="H34" i="8"/>
  <c r="H33" i="8"/>
  <c r="H32" i="8"/>
  <c r="H31" i="8"/>
  <c r="K31" i="8" s="1"/>
  <c r="H30" i="8"/>
  <c r="H29" i="8"/>
  <c r="K29" i="8" s="1"/>
  <c r="H28" i="8"/>
  <c r="H27" i="8"/>
  <c r="K27" i="8" s="1"/>
  <c r="H26" i="8"/>
  <c r="H25" i="8"/>
  <c r="H24" i="8"/>
  <c r="H23" i="8"/>
  <c r="K23" i="8" s="1"/>
  <c r="H22" i="8"/>
  <c r="H21" i="8"/>
  <c r="K21" i="8" s="1"/>
  <c r="H20" i="8"/>
  <c r="H19" i="8"/>
  <c r="K19" i="8" s="1"/>
  <c r="H18" i="8"/>
  <c r="H17" i="8"/>
  <c r="H16" i="8"/>
  <c r="H15" i="8"/>
  <c r="K15" i="8" s="1"/>
  <c r="H14" i="8"/>
  <c r="H13" i="8"/>
  <c r="K13" i="8" s="1"/>
  <c r="H12" i="8"/>
  <c r="H11" i="8"/>
  <c r="K11" i="8" s="1"/>
  <c r="H10" i="8"/>
  <c r="H9" i="8"/>
  <c r="H8" i="8"/>
  <c r="H7" i="8"/>
  <c r="K7" i="8" s="1"/>
  <c r="H6" i="8"/>
  <c r="C51" i="7"/>
  <c r="B51" i="7"/>
  <c r="C50" i="7"/>
  <c r="B50" i="7"/>
  <c r="B49" i="7"/>
  <c r="C48" i="7"/>
  <c r="B48" i="7"/>
  <c r="C47" i="7"/>
  <c r="B47" i="7"/>
  <c r="B46" i="7"/>
  <c r="C45" i="7"/>
  <c r="B45" i="7"/>
  <c r="C44" i="7"/>
  <c r="B44" i="7"/>
  <c r="C43" i="7"/>
  <c r="B43" i="7"/>
  <c r="C42" i="7"/>
  <c r="B42" i="7"/>
  <c r="B41" i="7"/>
  <c r="B40" i="7"/>
  <c r="C39" i="7"/>
  <c r="B39" i="7"/>
  <c r="B38" i="7"/>
  <c r="C37" i="7"/>
  <c r="B37" i="7"/>
  <c r="C36" i="7"/>
  <c r="B36" i="7"/>
  <c r="C35" i="7"/>
  <c r="B35" i="7"/>
  <c r="C34" i="7"/>
  <c r="B34" i="7"/>
  <c r="B33" i="7"/>
  <c r="C32" i="7"/>
  <c r="B32" i="7"/>
  <c r="C31" i="7"/>
  <c r="B31" i="7"/>
  <c r="B30" i="7"/>
  <c r="C29" i="7"/>
  <c r="B29" i="7"/>
  <c r="C28" i="7"/>
  <c r="B28" i="7"/>
  <c r="C27" i="7"/>
  <c r="B27" i="7"/>
  <c r="C26" i="7"/>
  <c r="B26" i="7"/>
  <c r="B25" i="7"/>
  <c r="C24" i="7"/>
  <c r="B24" i="7"/>
  <c r="C23" i="7"/>
  <c r="B23" i="7"/>
  <c r="B22" i="7"/>
  <c r="C21" i="7"/>
  <c r="B21" i="7"/>
  <c r="C20" i="7"/>
  <c r="B20" i="7"/>
  <c r="C19" i="7"/>
  <c r="B19" i="7"/>
  <c r="C18" i="7"/>
  <c r="B18" i="7"/>
  <c r="B17" i="7"/>
  <c r="B16" i="7"/>
  <c r="C15" i="7"/>
  <c r="B15" i="7"/>
  <c r="B14" i="7"/>
  <c r="C13" i="7"/>
  <c r="B13" i="7"/>
  <c r="C12" i="7"/>
  <c r="B12" i="7"/>
  <c r="C11" i="7"/>
  <c r="B11" i="7"/>
  <c r="C10" i="7"/>
  <c r="B10" i="7"/>
  <c r="B9" i="7"/>
  <c r="C8" i="7"/>
  <c r="B8" i="7"/>
  <c r="C7" i="7"/>
  <c r="B7" i="7"/>
  <c r="C4" i="7"/>
  <c r="I42" i="6"/>
  <c r="H42" i="6"/>
  <c r="L42" i="6" s="1"/>
  <c r="I41" i="6"/>
  <c r="M41" i="6" s="1"/>
  <c r="H41" i="6"/>
  <c r="I40" i="6"/>
  <c r="M40" i="6" s="1"/>
  <c r="H40" i="6"/>
  <c r="J39" i="6"/>
  <c r="I39" i="6"/>
  <c r="H39" i="6"/>
  <c r="I38" i="6"/>
  <c r="M39" i="6" s="1"/>
  <c r="H38" i="6"/>
  <c r="L38" i="6" s="1"/>
  <c r="I37" i="6"/>
  <c r="H37" i="6"/>
  <c r="L37" i="6" s="1"/>
  <c r="I36" i="6"/>
  <c r="J36" i="6" s="1"/>
  <c r="H36" i="6"/>
  <c r="I35" i="6"/>
  <c r="H35" i="6"/>
  <c r="L35" i="6" s="1"/>
  <c r="I34" i="6"/>
  <c r="D35" i="5" s="1"/>
  <c r="H34" i="6"/>
  <c r="L34" i="6" s="1"/>
  <c r="I33" i="6"/>
  <c r="H33" i="6"/>
  <c r="I32" i="6"/>
  <c r="H32" i="6"/>
  <c r="L32" i="6" s="1"/>
  <c r="J31" i="6"/>
  <c r="I31" i="6"/>
  <c r="H31" i="6"/>
  <c r="L31" i="6" s="1"/>
  <c r="I30" i="6"/>
  <c r="H30" i="6"/>
  <c r="L30" i="6" s="1"/>
  <c r="I29" i="6"/>
  <c r="H29" i="6"/>
  <c r="I28" i="6"/>
  <c r="M29" i="6" s="1"/>
  <c r="H28" i="6"/>
  <c r="J28" i="6" s="1"/>
  <c r="I27" i="6"/>
  <c r="H27" i="6"/>
  <c r="L27" i="6" s="1"/>
  <c r="I26" i="6"/>
  <c r="J26" i="6" s="1"/>
  <c r="H26" i="6"/>
  <c r="I25" i="6"/>
  <c r="M26" i="6" s="1"/>
  <c r="H25" i="6"/>
  <c r="C26" i="5" s="1"/>
  <c r="I24" i="6"/>
  <c r="H24" i="6"/>
  <c r="L24" i="6" s="1"/>
  <c r="I23" i="6"/>
  <c r="H23" i="6"/>
  <c r="L23" i="6" s="1"/>
  <c r="I22" i="6"/>
  <c r="M23" i="6" s="1"/>
  <c r="H22" i="6"/>
  <c r="I21" i="6"/>
  <c r="M21" i="6" s="1"/>
  <c r="H21" i="6"/>
  <c r="L21" i="6" s="1"/>
  <c r="I20" i="6"/>
  <c r="H20" i="6"/>
  <c r="J20" i="6" s="1"/>
  <c r="I19" i="6"/>
  <c r="H19" i="6"/>
  <c r="C20" i="5" s="1"/>
  <c r="I18" i="6"/>
  <c r="M18" i="6" s="1"/>
  <c r="H18" i="6"/>
  <c r="L18" i="6" s="1"/>
  <c r="J17" i="6"/>
  <c r="I17" i="6"/>
  <c r="M17" i="6" s="1"/>
  <c r="H17" i="6"/>
  <c r="C18" i="5" s="1"/>
  <c r="I16" i="6"/>
  <c r="H16" i="6"/>
  <c r="C17" i="5" s="1"/>
  <c r="I15" i="6"/>
  <c r="H15" i="6"/>
  <c r="L15" i="6" s="1"/>
  <c r="I14" i="6"/>
  <c r="J14" i="6" s="1"/>
  <c r="H14" i="6"/>
  <c r="L14" i="6" s="1"/>
  <c r="I13" i="6"/>
  <c r="M13" i="6" s="1"/>
  <c r="H13" i="6"/>
  <c r="L13" i="6" s="1"/>
  <c r="I12" i="6"/>
  <c r="D13" i="5" s="1"/>
  <c r="H12" i="6"/>
  <c r="I11" i="6"/>
  <c r="M11" i="6" s="1"/>
  <c r="H11" i="6"/>
  <c r="L12" i="6" s="1"/>
  <c r="J10" i="6"/>
  <c r="I10" i="6"/>
  <c r="H10" i="6"/>
  <c r="L10" i="6" s="1"/>
  <c r="I9" i="6"/>
  <c r="M10" i="6" s="1"/>
  <c r="H9" i="6"/>
  <c r="I8" i="6"/>
  <c r="H8" i="6"/>
  <c r="L8" i="6" s="1"/>
  <c r="M7" i="6"/>
  <c r="I7" i="6"/>
  <c r="H7" i="6"/>
  <c r="L7" i="6" s="1"/>
  <c r="I6" i="6"/>
  <c r="H6" i="6"/>
  <c r="J6" i="6" s="1"/>
  <c r="B3" i="6"/>
  <c r="P54" i="5"/>
  <c r="D43" i="5"/>
  <c r="C43" i="5"/>
  <c r="B43" i="5"/>
  <c r="C42" i="5"/>
  <c r="B42" i="5"/>
  <c r="C41" i="5"/>
  <c r="B41" i="5"/>
  <c r="D40" i="5"/>
  <c r="C40" i="5"/>
  <c r="B40" i="5"/>
  <c r="B39" i="5"/>
  <c r="D38" i="5"/>
  <c r="C38" i="5"/>
  <c r="B38" i="5"/>
  <c r="C37" i="5"/>
  <c r="B37" i="5"/>
  <c r="D36" i="5"/>
  <c r="B36" i="5"/>
  <c r="C35" i="5"/>
  <c r="B35" i="5"/>
  <c r="D34" i="5"/>
  <c r="C34" i="5"/>
  <c r="B34" i="5"/>
  <c r="D33" i="5"/>
  <c r="B33" i="5"/>
  <c r="D32" i="5"/>
  <c r="B32" i="5"/>
  <c r="D31" i="5"/>
  <c r="C31" i="5"/>
  <c r="B31" i="5"/>
  <c r="D30" i="5"/>
  <c r="C30" i="5"/>
  <c r="B30" i="5"/>
  <c r="B29" i="5"/>
  <c r="D28" i="5"/>
  <c r="B28" i="5"/>
  <c r="D27" i="5"/>
  <c r="C27" i="5"/>
  <c r="B27" i="5"/>
  <c r="B26" i="5"/>
  <c r="D25" i="5"/>
  <c r="B25" i="5"/>
  <c r="D24" i="5"/>
  <c r="B24" i="5"/>
  <c r="D23" i="5"/>
  <c r="C23" i="5"/>
  <c r="B23" i="5"/>
  <c r="B22" i="5"/>
  <c r="D21" i="5"/>
  <c r="C21" i="5"/>
  <c r="B21" i="5"/>
  <c r="D20" i="5"/>
  <c r="B20" i="5"/>
  <c r="D19" i="5"/>
  <c r="C19" i="5"/>
  <c r="B19" i="5"/>
  <c r="D18" i="5"/>
  <c r="B18" i="5"/>
  <c r="D17" i="5"/>
  <c r="B17" i="5"/>
  <c r="D16" i="5"/>
  <c r="B16" i="5"/>
  <c r="C15" i="5"/>
  <c r="B15" i="5"/>
  <c r="C14" i="5"/>
  <c r="B14" i="5"/>
  <c r="C13" i="5"/>
  <c r="B13" i="5"/>
  <c r="D12" i="5"/>
  <c r="B12" i="5"/>
  <c r="D11" i="5"/>
  <c r="C11" i="5"/>
  <c r="B11" i="5"/>
  <c r="D10" i="5"/>
  <c r="C10" i="5"/>
  <c r="B10" i="5"/>
  <c r="D9" i="5"/>
  <c r="B9" i="5"/>
  <c r="D8" i="5"/>
  <c r="B8" i="5"/>
  <c r="D7" i="5"/>
  <c r="C7" i="5"/>
  <c r="B7" i="5"/>
  <c r="D4" i="5"/>
  <c r="I44" i="4"/>
  <c r="M44" i="4" s="1"/>
  <c r="H44" i="4"/>
  <c r="L44" i="4" s="1"/>
  <c r="I43" i="4"/>
  <c r="D44" i="3" s="1"/>
  <c r="H43" i="4"/>
  <c r="L43" i="4" s="1"/>
  <c r="I42" i="4"/>
  <c r="M42" i="4" s="1"/>
  <c r="H42" i="4"/>
  <c r="I41" i="4"/>
  <c r="H41" i="4"/>
  <c r="L41" i="4" s="1"/>
  <c r="L40" i="4"/>
  <c r="I40" i="4"/>
  <c r="H40" i="4"/>
  <c r="C41" i="3" s="1"/>
  <c r="I39" i="4"/>
  <c r="M39" i="4" s="1"/>
  <c r="H39" i="4"/>
  <c r="L39" i="4" s="1"/>
  <c r="I38" i="4"/>
  <c r="H38" i="4"/>
  <c r="I37" i="4"/>
  <c r="M37" i="4" s="1"/>
  <c r="H37" i="4"/>
  <c r="J37" i="4" s="1"/>
  <c r="I36" i="4"/>
  <c r="H36" i="4"/>
  <c r="L36" i="4" s="1"/>
  <c r="I35" i="4"/>
  <c r="J35" i="4" s="1"/>
  <c r="H35" i="4"/>
  <c r="I34" i="4"/>
  <c r="H34" i="4"/>
  <c r="L34" i="4" s="1"/>
  <c r="I33" i="4"/>
  <c r="J33" i="4" s="1"/>
  <c r="H33" i="4"/>
  <c r="L32" i="4"/>
  <c r="I32" i="4"/>
  <c r="M32" i="4" s="1"/>
  <c r="H32" i="4"/>
  <c r="C33" i="3" s="1"/>
  <c r="I31" i="4"/>
  <c r="H31" i="4"/>
  <c r="L31" i="4" s="1"/>
  <c r="I30" i="4"/>
  <c r="M30" i="4" s="1"/>
  <c r="H30" i="4"/>
  <c r="I29" i="4"/>
  <c r="M29" i="4" s="1"/>
  <c r="H29" i="4"/>
  <c r="L29" i="4" s="1"/>
  <c r="I28" i="4"/>
  <c r="J28" i="4" s="1"/>
  <c r="H28" i="4"/>
  <c r="I27" i="4"/>
  <c r="M28" i="4" s="1"/>
  <c r="H27" i="4"/>
  <c r="L27" i="4" s="1"/>
  <c r="I26" i="4"/>
  <c r="H26" i="4"/>
  <c r="L26" i="4" s="1"/>
  <c r="I25" i="4"/>
  <c r="H25" i="4"/>
  <c r="C26" i="3" s="1"/>
  <c r="I24" i="4"/>
  <c r="H24" i="4"/>
  <c r="L25" i="4" s="1"/>
  <c r="I23" i="4"/>
  <c r="H23" i="4"/>
  <c r="I22" i="4"/>
  <c r="J22" i="4" s="1"/>
  <c r="H22" i="4"/>
  <c r="I21" i="4"/>
  <c r="M21" i="4" s="1"/>
  <c r="H21" i="4"/>
  <c r="I20" i="4"/>
  <c r="D21" i="3" s="1"/>
  <c r="H20" i="4"/>
  <c r="L20" i="4" s="1"/>
  <c r="J19" i="4"/>
  <c r="I19" i="4"/>
  <c r="H19" i="4"/>
  <c r="L19" i="4" s="1"/>
  <c r="I18" i="4"/>
  <c r="H18" i="4"/>
  <c r="I17" i="4"/>
  <c r="H17" i="4"/>
  <c r="C18" i="3" s="1"/>
  <c r="I16" i="4"/>
  <c r="M16" i="4" s="1"/>
  <c r="H16" i="4"/>
  <c r="I15" i="4"/>
  <c r="M15" i="4" s="1"/>
  <c r="H15" i="4"/>
  <c r="L15" i="4" s="1"/>
  <c r="I14" i="4"/>
  <c r="M14" i="4" s="1"/>
  <c r="H14" i="4"/>
  <c r="I13" i="4"/>
  <c r="H13" i="4"/>
  <c r="J13" i="4" s="1"/>
  <c r="I12" i="4"/>
  <c r="D13" i="3" s="1"/>
  <c r="H12" i="4"/>
  <c r="J11" i="4"/>
  <c r="I11" i="4"/>
  <c r="H11" i="4"/>
  <c r="L11" i="4" s="1"/>
  <c r="I10" i="4"/>
  <c r="M11" i="4" s="1"/>
  <c r="H10" i="4"/>
  <c r="I9" i="4"/>
  <c r="D10" i="3" s="1"/>
  <c r="H9" i="4"/>
  <c r="C10" i="3" s="1"/>
  <c r="I8" i="4"/>
  <c r="H8" i="4"/>
  <c r="I7" i="4"/>
  <c r="M7" i="4" s="1"/>
  <c r="H7" i="4"/>
  <c r="L7" i="4" s="1"/>
  <c r="I6" i="4"/>
  <c r="H6" i="4"/>
  <c r="B3" i="4"/>
  <c r="E56" i="3"/>
  <c r="B45" i="3"/>
  <c r="C44" i="3"/>
  <c r="B44" i="3"/>
  <c r="D43" i="3"/>
  <c r="C43" i="3"/>
  <c r="B43" i="3"/>
  <c r="D42" i="3"/>
  <c r="B42" i="3"/>
  <c r="D41" i="3"/>
  <c r="B41" i="3"/>
  <c r="D40" i="3"/>
  <c r="B40" i="3"/>
  <c r="D39" i="3"/>
  <c r="C39" i="3"/>
  <c r="B39" i="3"/>
  <c r="B38" i="3"/>
  <c r="D37" i="3"/>
  <c r="C37" i="3"/>
  <c r="B37" i="3"/>
  <c r="D36" i="3"/>
  <c r="C36" i="3"/>
  <c r="B36" i="3"/>
  <c r="D35" i="3"/>
  <c r="C35" i="3"/>
  <c r="B35" i="3"/>
  <c r="C34" i="3"/>
  <c r="B34" i="3"/>
  <c r="D33" i="3"/>
  <c r="B33" i="3"/>
  <c r="D32" i="3"/>
  <c r="B32" i="3"/>
  <c r="C31" i="3"/>
  <c r="B31" i="3"/>
  <c r="C30" i="3"/>
  <c r="B30" i="3"/>
  <c r="C29" i="3"/>
  <c r="B29" i="3"/>
  <c r="B28" i="3"/>
  <c r="D27" i="3"/>
  <c r="C27" i="3"/>
  <c r="B27" i="3"/>
  <c r="D26" i="3"/>
  <c r="B26" i="3"/>
  <c r="B25" i="3"/>
  <c r="D24" i="3"/>
  <c r="C24" i="3"/>
  <c r="B24" i="3"/>
  <c r="C23" i="3"/>
  <c r="B23" i="3"/>
  <c r="C22" i="3"/>
  <c r="B22" i="3"/>
  <c r="B21" i="3"/>
  <c r="D20" i="3"/>
  <c r="B20" i="3"/>
  <c r="D19" i="3"/>
  <c r="C19" i="3"/>
  <c r="B19" i="3"/>
  <c r="D18" i="3"/>
  <c r="B18" i="3"/>
  <c r="C17" i="3"/>
  <c r="B17" i="3"/>
  <c r="D16" i="3"/>
  <c r="C16" i="3"/>
  <c r="B16" i="3"/>
  <c r="C15" i="3"/>
  <c r="B15" i="3"/>
  <c r="D14" i="3"/>
  <c r="C14" i="3"/>
  <c r="B14" i="3"/>
  <c r="C13" i="3"/>
  <c r="B13" i="3"/>
  <c r="D12" i="3"/>
  <c r="B12" i="3"/>
  <c r="D11" i="3"/>
  <c r="C11" i="3"/>
  <c r="B11" i="3"/>
  <c r="B10" i="3"/>
  <c r="D9" i="3"/>
  <c r="B9" i="3"/>
  <c r="D8" i="3"/>
  <c r="B8" i="3"/>
  <c r="D7" i="3"/>
  <c r="C7" i="3"/>
  <c r="B7" i="3"/>
  <c r="D4" i="3"/>
  <c r="L30" i="2"/>
  <c r="T30" i="2" s="1"/>
  <c r="K30" i="2"/>
  <c r="S30" i="2" s="1"/>
  <c r="J30" i="2"/>
  <c r="L29" i="2"/>
  <c r="T29" i="2" s="1"/>
  <c r="K29" i="2"/>
  <c r="J29" i="2"/>
  <c r="L28" i="2"/>
  <c r="K28" i="2"/>
  <c r="S28" i="2" s="1"/>
  <c r="J28" i="2"/>
  <c r="R28" i="2" s="1"/>
  <c r="L27" i="2"/>
  <c r="T27" i="2" s="1"/>
  <c r="K27" i="2"/>
  <c r="J27" i="2"/>
  <c r="R27" i="2" s="1"/>
  <c r="L26" i="2"/>
  <c r="K26" i="2"/>
  <c r="J26" i="2"/>
  <c r="L25" i="2"/>
  <c r="T25" i="2" s="1"/>
  <c r="K25" i="2"/>
  <c r="S25" i="2" s="1"/>
  <c r="J25" i="2"/>
  <c r="R25" i="2" s="1"/>
  <c r="L24" i="2"/>
  <c r="K24" i="2"/>
  <c r="S24" i="2" s="1"/>
  <c r="J24" i="2"/>
  <c r="L23" i="2"/>
  <c r="E23" i="1" s="1"/>
  <c r="K23" i="2"/>
  <c r="J23" i="2"/>
  <c r="R23" i="2" s="1"/>
  <c r="L22" i="2"/>
  <c r="T22" i="2" s="1"/>
  <c r="K22" i="2"/>
  <c r="S22" i="2" s="1"/>
  <c r="J22" i="2"/>
  <c r="L21" i="2"/>
  <c r="T21" i="2" s="1"/>
  <c r="K21" i="2"/>
  <c r="J21" i="2"/>
  <c r="L20" i="2"/>
  <c r="K20" i="2"/>
  <c r="S20" i="2" s="1"/>
  <c r="J20" i="2"/>
  <c r="R20" i="2" s="1"/>
  <c r="L19" i="2"/>
  <c r="T19" i="2" s="1"/>
  <c r="K19" i="2"/>
  <c r="J19" i="2"/>
  <c r="R19" i="2" s="1"/>
  <c r="L18" i="2"/>
  <c r="K18" i="2"/>
  <c r="J18" i="2"/>
  <c r="L17" i="2"/>
  <c r="T17" i="2" s="1"/>
  <c r="K17" i="2"/>
  <c r="S17" i="2" s="1"/>
  <c r="J17" i="2"/>
  <c r="R17" i="2" s="1"/>
  <c r="L16" i="2"/>
  <c r="K16" i="2"/>
  <c r="S16" i="2" s="1"/>
  <c r="J16" i="2"/>
  <c r="L15" i="2"/>
  <c r="E15" i="1" s="1"/>
  <c r="K15" i="2"/>
  <c r="J15" i="2"/>
  <c r="R15" i="2" s="1"/>
  <c r="L14" i="2"/>
  <c r="T14" i="2" s="1"/>
  <c r="K14" i="2"/>
  <c r="S14" i="2" s="1"/>
  <c r="J14" i="2"/>
  <c r="L13" i="2"/>
  <c r="T13" i="2" s="1"/>
  <c r="K13" i="2"/>
  <c r="J13" i="2"/>
  <c r="L12" i="2"/>
  <c r="K12" i="2"/>
  <c r="S12" i="2" s="1"/>
  <c r="J12" i="2"/>
  <c r="R12" i="2" s="1"/>
  <c r="L11" i="2"/>
  <c r="T11" i="2" s="1"/>
  <c r="K11" i="2"/>
  <c r="J11" i="2"/>
  <c r="R11" i="2" s="1"/>
  <c r="L10" i="2"/>
  <c r="K10" i="2"/>
  <c r="J10" i="2"/>
  <c r="L9" i="2"/>
  <c r="T9" i="2" s="1"/>
  <c r="K9" i="2"/>
  <c r="S9" i="2" s="1"/>
  <c r="J9" i="2"/>
  <c r="R9" i="2" s="1"/>
  <c r="L8" i="2"/>
  <c r="K8" i="2"/>
  <c r="S8" i="2" s="1"/>
  <c r="J8" i="2"/>
  <c r="L7" i="2"/>
  <c r="E7" i="1" s="1"/>
  <c r="K7" i="2"/>
  <c r="J7" i="2"/>
  <c r="R7" i="2" s="1"/>
  <c r="L6" i="2"/>
  <c r="E6" i="1" s="1"/>
  <c r="K6" i="2"/>
  <c r="O6" i="2" s="1"/>
  <c r="J6" i="2"/>
  <c r="C30" i="1"/>
  <c r="B30" i="1"/>
  <c r="D29" i="1"/>
  <c r="C29" i="1"/>
  <c r="B29" i="1"/>
  <c r="E28" i="1"/>
  <c r="B28" i="1"/>
  <c r="D27" i="1"/>
  <c r="C27" i="1"/>
  <c r="B27" i="1"/>
  <c r="E26" i="1"/>
  <c r="C26" i="1"/>
  <c r="B26" i="1"/>
  <c r="E25" i="1"/>
  <c r="D25" i="1"/>
  <c r="C25" i="1"/>
  <c r="B25" i="1"/>
  <c r="E24" i="1"/>
  <c r="C24" i="1"/>
  <c r="B24" i="1"/>
  <c r="D23" i="1"/>
  <c r="C23" i="1"/>
  <c r="B23" i="1"/>
  <c r="C22" i="1"/>
  <c r="B22" i="1"/>
  <c r="D21" i="1"/>
  <c r="C21" i="1"/>
  <c r="B21" i="1"/>
  <c r="E20" i="1"/>
  <c r="B20" i="1"/>
  <c r="D19" i="1"/>
  <c r="C19" i="1"/>
  <c r="B19" i="1"/>
  <c r="E18" i="1"/>
  <c r="C18" i="1"/>
  <c r="B18" i="1"/>
  <c r="E17" i="1"/>
  <c r="D17" i="1"/>
  <c r="C17" i="1"/>
  <c r="B17" i="1"/>
  <c r="E16" i="1"/>
  <c r="C16" i="1"/>
  <c r="B16" i="1"/>
  <c r="D15" i="1"/>
  <c r="C15" i="1"/>
  <c r="B15" i="1"/>
  <c r="C14" i="1"/>
  <c r="B14" i="1"/>
  <c r="D13" i="1"/>
  <c r="C13" i="1"/>
  <c r="B13" i="1"/>
  <c r="E12" i="1"/>
  <c r="B12" i="1"/>
  <c r="D11" i="1"/>
  <c r="C11" i="1"/>
  <c r="B11" i="1"/>
  <c r="E10" i="1"/>
  <c r="C10" i="1"/>
  <c r="B10" i="1"/>
  <c r="E9" i="1"/>
  <c r="D9" i="1"/>
  <c r="C9" i="1"/>
  <c r="B9" i="1"/>
  <c r="E8" i="1"/>
  <c r="C8" i="1"/>
  <c r="B8" i="1"/>
  <c r="D7" i="1"/>
  <c r="C7" i="1"/>
  <c r="B7" i="1"/>
  <c r="C6" i="1"/>
  <c r="B6" i="1"/>
  <c r="C4" i="1"/>
  <c r="C16" i="7" l="1"/>
  <c r="C40" i="7"/>
  <c r="C22" i="5"/>
  <c r="E14" i="1"/>
  <c r="E22" i="1"/>
  <c r="E30" i="1"/>
  <c r="C21" i="3"/>
  <c r="D34" i="3"/>
  <c r="C45" i="3"/>
  <c r="L9" i="4"/>
  <c r="D26" i="5"/>
  <c r="C29" i="5"/>
  <c r="D42" i="5"/>
  <c r="L33" i="6"/>
  <c r="T8" i="2"/>
  <c r="S11" i="2"/>
  <c r="R14" i="2"/>
  <c r="T16" i="2"/>
  <c r="S19" i="2"/>
  <c r="R22" i="2"/>
  <c r="T24" i="2"/>
  <c r="S27" i="2"/>
  <c r="R30" i="2"/>
  <c r="C8" i="3"/>
  <c r="D29" i="3"/>
  <c r="C32" i="3"/>
  <c r="C40" i="3"/>
  <c r="D45" i="3"/>
  <c r="M9" i="4"/>
  <c r="L12" i="4"/>
  <c r="L17" i="4"/>
  <c r="M20" i="4"/>
  <c r="L23" i="4"/>
  <c r="M26" i="4"/>
  <c r="L33" i="4"/>
  <c r="M36" i="4"/>
  <c r="M40" i="4"/>
  <c r="J43" i="4"/>
  <c r="C8" i="5"/>
  <c r="C16" i="5"/>
  <c r="C24" i="5"/>
  <c r="D29" i="5"/>
  <c r="C32" i="5"/>
  <c r="D37" i="5"/>
  <c r="J7" i="6"/>
  <c r="M27" i="6"/>
  <c r="M32" i="6"/>
  <c r="J37" i="6"/>
  <c r="K14" i="8"/>
  <c r="K22" i="8"/>
  <c r="K30" i="8"/>
  <c r="K38" i="8"/>
  <c r="K46" i="8"/>
  <c r="K8" i="8"/>
  <c r="K16" i="8"/>
  <c r="K24" i="8"/>
  <c r="K32" i="8"/>
  <c r="K40" i="8"/>
  <c r="K48" i="8"/>
  <c r="D22" i="3"/>
  <c r="D38" i="3"/>
  <c r="L10" i="4"/>
  <c r="J17" i="4"/>
  <c r="M24" i="4"/>
  <c r="J27" i="4"/>
  <c r="M35" i="4"/>
  <c r="C9" i="5"/>
  <c r="D14" i="5"/>
  <c r="D22" i="5"/>
  <c r="C25" i="5"/>
  <c r="C33" i="5"/>
  <c r="J8" i="6"/>
  <c r="J15" i="6"/>
  <c r="L22" i="6"/>
  <c r="J25" i="6"/>
  <c r="L29" i="6"/>
  <c r="M35" i="6"/>
  <c r="L39" i="6"/>
  <c r="C9" i="7"/>
  <c r="C17" i="7"/>
  <c r="C25" i="7"/>
  <c r="C33" i="7"/>
  <c r="C41" i="7"/>
  <c r="C49" i="7"/>
  <c r="K9" i="8"/>
  <c r="K17" i="8"/>
  <c r="K25" i="8"/>
  <c r="K33" i="8"/>
  <c r="K41" i="8"/>
  <c r="K49" i="8"/>
  <c r="P6" i="2"/>
  <c r="J9" i="4"/>
  <c r="E11" i="1"/>
  <c r="E13" i="1"/>
  <c r="E19" i="1"/>
  <c r="E21" i="1"/>
  <c r="E27" i="1"/>
  <c r="E29" i="1"/>
  <c r="C9" i="3"/>
  <c r="C25" i="3"/>
  <c r="D30" i="3"/>
  <c r="M13" i="4"/>
  <c r="J20" i="4"/>
  <c r="J41" i="4"/>
  <c r="S7" i="2"/>
  <c r="R10" i="2"/>
  <c r="T12" i="2"/>
  <c r="S15" i="2"/>
  <c r="R18" i="2"/>
  <c r="T20" i="2"/>
  <c r="S23" i="2"/>
  <c r="R26" i="2"/>
  <c r="T28" i="2"/>
  <c r="C12" i="3"/>
  <c r="D17" i="3"/>
  <c r="C20" i="3"/>
  <c r="D25" i="3"/>
  <c r="C28" i="3"/>
  <c r="J6" i="4"/>
  <c r="J14" i="4"/>
  <c r="M17" i="4"/>
  <c r="J21" i="4"/>
  <c r="L24" i="4"/>
  <c r="L28" i="4"/>
  <c r="M31" i="4"/>
  <c r="L35" i="4"/>
  <c r="J38" i="4"/>
  <c r="C12" i="5"/>
  <c r="C28" i="5"/>
  <c r="C36" i="5"/>
  <c r="D41" i="5"/>
  <c r="J12" i="6"/>
  <c r="M15" i="6"/>
  <c r="J18" i="6"/>
  <c r="L26" i="6"/>
  <c r="M42" i="6"/>
  <c r="K10" i="8"/>
  <c r="K18" i="8"/>
  <c r="K26" i="8"/>
  <c r="K34" i="8"/>
  <c r="K42" i="8"/>
  <c r="C38" i="3"/>
  <c r="J30" i="4"/>
  <c r="J41" i="6"/>
  <c r="C28" i="1"/>
  <c r="T7" i="2"/>
  <c r="T15" i="2"/>
  <c r="R29" i="2"/>
  <c r="L18" i="4"/>
  <c r="L17" i="6"/>
  <c r="M34" i="6"/>
  <c r="C14" i="7"/>
  <c r="C22" i="7"/>
  <c r="C30" i="7"/>
  <c r="C38" i="7"/>
  <c r="C46" i="7"/>
  <c r="C12" i="1"/>
  <c r="C20" i="1"/>
  <c r="S10" i="2"/>
  <c r="R13" i="2"/>
  <c r="S18" i="2"/>
  <c r="R21" i="2"/>
  <c r="T23" i="2"/>
  <c r="S26" i="2"/>
  <c r="D28" i="3"/>
  <c r="C39" i="5"/>
  <c r="L19" i="6"/>
  <c r="D6" i="1"/>
  <c r="D8" i="1"/>
  <c r="D10" i="1"/>
  <c r="D12" i="1"/>
  <c r="D14" i="1"/>
  <c r="D16" i="1"/>
  <c r="D18" i="1"/>
  <c r="D20" i="1"/>
  <c r="D22" i="1"/>
  <c r="D24" i="1"/>
  <c r="D26" i="1"/>
  <c r="D28" i="1"/>
  <c r="D30" i="1"/>
  <c r="R8" i="2"/>
  <c r="T10" i="2"/>
  <c r="S13" i="2"/>
  <c r="R16" i="2"/>
  <c r="T18" i="2"/>
  <c r="S21" i="2"/>
  <c r="R24" i="2"/>
  <c r="T26" i="2"/>
  <c r="S29" i="2"/>
  <c r="D15" i="3"/>
  <c r="D23" i="3"/>
  <c r="D31" i="3"/>
  <c r="C42" i="3"/>
  <c r="M12" i="4"/>
  <c r="M18" i="4"/>
  <c r="J25" i="4"/>
  <c r="D15" i="5"/>
  <c r="D39" i="5"/>
  <c r="J9" i="6"/>
  <c r="J16" i="6"/>
  <c r="M20" i="6"/>
  <c r="J23" i="6"/>
  <c r="J30" i="6"/>
  <c r="J33" i="6"/>
  <c r="L36" i="6"/>
  <c r="L40" i="6"/>
  <c r="K12" i="8"/>
  <c r="K20" i="8"/>
  <c r="K28" i="8"/>
  <c r="K36" i="8"/>
  <c r="K44" i="8"/>
  <c r="L20" i="6"/>
  <c r="L28" i="6"/>
  <c r="M12" i="6"/>
  <c r="J22" i="6"/>
  <c r="L25" i="6"/>
  <c r="M28" i="6"/>
  <c r="L41" i="6"/>
  <c r="M9" i="6"/>
  <c r="J11" i="6"/>
  <c r="J19" i="6"/>
  <c r="M25" i="6"/>
  <c r="J27" i="6"/>
  <c r="M33" i="6"/>
  <c r="J35" i="6"/>
  <c r="J38" i="6"/>
  <c r="L11" i="6"/>
  <c r="M14" i="6"/>
  <c r="M22" i="6"/>
  <c r="J24" i="6"/>
  <c r="M30" i="6"/>
  <c r="J32" i="6"/>
  <c r="M38" i="6"/>
  <c r="J40" i="6"/>
  <c r="M31" i="6"/>
  <c r="L9" i="6"/>
  <c r="M36" i="6"/>
  <c r="J13" i="6"/>
  <c r="L16" i="6"/>
  <c r="M19" i="6"/>
  <c r="J21" i="6"/>
  <c r="J29" i="6"/>
  <c r="M8" i="6"/>
  <c r="M16" i="6"/>
  <c r="M24" i="6"/>
  <c r="J34" i="6"/>
  <c r="J42" i="6"/>
  <c r="M37" i="6"/>
  <c r="L22" i="4"/>
  <c r="M25" i="4"/>
  <c r="L30" i="4"/>
  <c r="M33" i="4"/>
  <c r="L38" i="4"/>
  <c r="M41" i="4"/>
  <c r="J8" i="4"/>
  <c r="J16" i="4"/>
  <c r="M22" i="4"/>
  <c r="J24" i="4"/>
  <c r="J32" i="4"/>
  <c r="M38" i="4"/>
  <c r="J40" i="4"/>
  <c r="L16" i="4"/>
  <c r="J29" i="4"/>
  <c r="M8" i="4"/>
  <c r="J10" i="4"/>
  <c r="L13" i="4"/>
  <c r="J18" i="4"/>
  <c r="L21" i="4"/>
  <c r="J26" i="4"/>
  <c r="J34" i="4"/>
  <c r="L37" i="4"/>
  <c r="J42" i="4"/>
  <c r="M19" i="4"/>
  <c r="M43" i="4"/>
  <c r="J7" i="4"/>
  <c r="J15" i="4"/>
  <c r="J23" i="4"/>
  <c r="J31" i="4"/>
  <c r="J39" i="4"/>
  <c r="L42" i="4"/>
  <c r="L8" i="4"/>
  <c r="M27" i="4"/>
  <c r="M10" i="4"/>
  <c r="J12" i="4"/>
  <c r="M34" i="4"/>
  <c r="J36" i="4"/>
  <c r="J44" i="4"/>
  <c r="L14" i="4"/>
  <c r="M23" i="4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9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O7" i="2"/>
  <c r="O8" i="2"/>
</calcChain>
</file>

<file path=xl/sharedStrings.xml><?xml version="1.0" encoding="utf-8"?>
<sst xmlns="http://schemas.openxmlformats.org/spreadsheetml/2006/main" count="816" uniqueCount="350">
  <si>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</si>
  <si>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</si>
  <si>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</si>
  <si>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</si>
  <si>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</si>
  <si>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</si>
  <si>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</si>
  <si>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</si>
  <si>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</si>
  <si>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</si>
  <si>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</si>
  <si>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</si>
  <si>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</si>
  <si>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</si>
  <si>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</si>
  <si>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</si>
  <si>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</si>
  <si>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</si>
  <si>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</si>
  <si>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</si>
  <si>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</si>
  <si>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</si>
  <si>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</si>
  <si>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</si>
  <si>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</si>
  <si>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</si>
  <si>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</si>
  <si>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</si>
  <si>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</si>
  <si>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</si>
  <si>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</si>
  <si>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</si>
  <si>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</si>
  <si>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</si>
  <si>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</si>
  <si>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</si>
  <si>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</si>
  <si>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</si>
  <si>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</si>
  <si>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</si>
  <si>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</si>
  <si>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</si>
  <si>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</si>
  <si>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</si>
  <si>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</si>
  <si>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</si>
  <si>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</si>
  <si>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</si>
  <si>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</si>
  <si>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</si>
  <si>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</si>
  <si>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</si>
  <si>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</si>
  <si>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</si>
  <si>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</si>
  <si>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</si>
  <si>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</si>
  <si>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</si>
  <si>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</si>
  <si>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</si>
  <si>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</si>
  <si>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</si>
  <si>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</si>
  <si>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</si>
  <si>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</si>
  <si>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</si>
  <si>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</si>
  <si>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</si>
  <si>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</si>
  <si>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</si>
  <si>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</si>
  <si>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</si>
  <si>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</si>
  <si>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</si>
  <si>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</si>
  <si>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</si>
  <si>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</si>
  <si>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</si>
  <si>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</si>
  <si>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</si>
  <si>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</si>
  <si>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</si>
  <si>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</si>
  <si>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</si>
  <si>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</si>
  <si>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</si>
  <si>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</si>
  <si>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</si>
  <si>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</si>
  <si>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</si>
  <si>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</si>
  <si>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</si>
  <si>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</si>
  <si>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</si>
  <si>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</si>
  <si>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</si>
  <si>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</si>
  <si>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</si>
  <si>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</si>
  <si>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</si>
  <si>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</si>
  <si>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</si>
  <si>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</si>
  <si>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</si>
  <si>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</si>
  <si>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</si>
  <si>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</si>
  <si>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</si>
  <si>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</si>
  <si>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</si>
  <si>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</si>
  <si>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</si>
  <si>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</si>
  <si>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</si>
  <si>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</si>
  <si>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</si>
  <si>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</si>
  <si>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</si>
  <si>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</si>
  <si>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</si>
  <si>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</si>
  <si>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</si>
  <si>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</si>
  <si>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</si>
  <si>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</si>
  <si>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</si>
  <si>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</si>
  <si>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</si>
  <si>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</si>
  <si>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</si>
  <si>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</si>
  <si>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</si>
  <si>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</si>
  <si>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</si>
  <si>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</si>
  <si>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</si>
  <si>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</si>
  <si>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</si>
  <si>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</si>
  <si>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</si>
  <si>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</si>
  <si>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</si>
  <si>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</si>
  <si>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</si>
  <si>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</si>
  <si>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</si>
  <si>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</si>
  <si>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</si>
  <si>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</si>
  <si>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</si>
  <si>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</si>
  <si>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</si>
  <si>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</si>
  <si>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</si>
  <si>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</si>
  <si>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</si>
  <si>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</si>
  <si>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</si>
  <si>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</si>
  <si>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</si>
  <si>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</si>
  <si>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</si>
  <si>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</si>
  <si>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</si>
  <si>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</si>
  <si>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</si>
  <si>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</si>
  <si>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</si>
  <si>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</si>
  <si>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</si>
  <si>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</si>
  <si>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</si>
  <si>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</si>
  <si>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</si>
  <si>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</si>
  <si>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</si>
  <si>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</si>
  <si>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</si>
  <si>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</si>
  <si>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</si>
  <si>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</si>
  <si>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</si>
  <si>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</si>
  <si>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</si>
  <si>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</si>
  <si>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</si>
  <si>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</si>
  <si>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</si>
  <si>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</si>
  <si>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</si>
  <si>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</si>
  <si>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</si>
  <si>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</si>
  <si>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</si>
  <si>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</si>
  <si>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</si>
  <si>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</si>
  <si>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</si>
  <si>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</si>
  <si>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</si>
  <si>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</si>
  <si>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</si>
  <si>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</si>
  <si>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</si>
  <si>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</si>
  <si>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</si>
  <si>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</si>
  <si>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</si>
  <si>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</si>
  <si>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</si>
  <si>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</si>
  <si>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</si>
  <si>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</si>
  <si>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</si>
  <si>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</si>
  <si>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</si>
  <si>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</si>
  <si>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</si>
  <si>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</si>
  <si>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</si>
  <si>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</si>
  <si>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</si>
  <si>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</si>
  <si>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</si>
  <si>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</si>
  <si>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</si>
  <si>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</si>
  <si>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</si>
  <si>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</si>
  <si>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</si>
  <si>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</si>
  <si>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</si>
  <si>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</si>
  <si>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</si>
  <si>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</si>
  <si>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</si>
  <si>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</si>
  <si>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</si>
  <si>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</si>
  <si>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/ Rate &amp; Term</t>
  </si>
  <si>
    <t xml:space="preserve">AK, DE,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</si>
  <si>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</si>
  <si>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</si>
  <si>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</si>
  <si>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</si>
  <si>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</si>
  <si>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</si>
  <si>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Min Price:</t>
  </si>
  <si>
    <t>Max (Mixed Use/5-10 Unit)</t>
  </si>
  <si>
    <t>Min rate after adjustments is 6.999%,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</si>
  <si>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</si>
  <si>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</si>
  <si>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</si>
  <si>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</si>
  <si>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</si>
  <si>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</si>
  <si>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</si>
  <si>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</si>
  <si>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</si>
  <si>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</si>
  <si>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</si>
  <si>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</si>
  <si>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</si>
  <si>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</si>
  <si>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</si>
  <si>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</si>
  <si>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</si>
  <si>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</si>
  <si>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</si>
  <si>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</si>
  <si>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</si>
  <si>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</si>
  <si>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</si>
  <si>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</si>
  <si>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</si>
  <si>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</si>
  <si>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</si>
  <si>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</si>
  <si>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</si>
  <si>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</si>
  <si>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</si>
  <si>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</si>
  <si>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</si>
  <si>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</si>
  <si>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</si>
  <si>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</si>
  <si>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</si>
  <si>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</si>
  <si>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</si>
  <si>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</si>
  <si>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</si>
  <si>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</si>
  <si>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</si>
  <si>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</si>
  <si>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</si>
  <si>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</si>
  <si>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</si>
  <si>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</si>
  <si>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</si>
  <si>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</si>
  <si>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</si>
  <si>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</si>
  <si>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</si>
  <si>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</si>
  <si>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</si>
  <si>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</si>
  <si>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</si>
  <si>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</si>
  <si>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</si>
  <si>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</si>
  <si>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</si>
  <si>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</si>
  <si>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</si>
  <si>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</si>
  <si>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</si>
  <si>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</si>
  <si>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</si>
  <si>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</si>
  <si>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</si>
  <si>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</si>
  <si>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</si>
  <si>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</si>
  <si>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</si>
  <si>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</si>
  <si>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</si>
  <si>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</si>
  <si>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</si>
  <si>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</si>
  <si>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</si>
  <si>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 DSCR 11 Expanded</t>
  </si>
  <si>
    <t>OSB Improved 13 all product</t>
  </si>
  <si>
    <t>&lt;740</t>
  </si>
  <si>
    <t>OSB Improved 5bps all Products</t>
  </si>
  <si>
    <t>OSB Improved .40 and .20 on DSCR in price</t>
  </si>
  <si>
    <t>MAX PRICE</t>
  </si>
  <si>
    <t>Credit LLPA</t>
  </si>
  <si>
    <t>OSB Improved 3 bps</t>
  </si>
  <si>
    <t>OSB Flat</t>
  </si>
  <si>
    <t>New Grid (Naming/Minor LLPA Change) - Elena</t>
  </si>
  <si>
    <t>OSB Down 10/12</t>
  </si>
  <si>
    <t>OSB worsened .17 and .12 in price</t>
  </si>
  <si>
    <t>Full Stack Change in Bps</t>
  </si>
  <si>
    <t>OSB worsened 11bps and 9bps in price</t>
  </si>
  <si>
    <t>OSB Worsened 15-19bps</t>
  </si>
  <si>
    <t>Y</t>
  </si>
  <si>
    <t>OSB better by 2/4</t>
  </si>
  <si>
    <t>OSB Better by 15/17</t>
  </si>
  <si>
    <t>OSB Better by 18/22</t>
  </si>
  <si>
    <t>OSB Better by 20/15</t>
  </si>
  <si>
    <t>OSB Better by 8bps all prod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</si>
</sst>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2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7" fillId="2" borderId="8" xfId="0" applyNumberFormat="1" applyFont="1" applyFill="1" applyBorder="1" applyAlignment="1">
      <alignment horizontal="center"/>
    </xf>
    <xf numFmtId="2" fontId="37" fillId="2" borderId="22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5" borderId="51" xfId="0" applyFont="1" applyFill="1" applyBorder="1" applyAlignment="1">
      <alignment horizontal="center"/>
    </xf>
    <xf numFmtId="0" fontId="33" fillId="0" borderId="51" xfId="0" applyFont="1" applyBorder="1"/>
    <xf numFmtId="0" fontId="36" fillId="0" borderId="51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0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8" fillId="0" borderId="16" xfId="0" applyNumberFormat="1" applyFont="1" applyBorder="1" applyAlignment="1">
      <alignment horizontal="center"/>
    </xf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4" borderId="16" xfId="0" applyFont="1" applyFill="1" applyBorder="1" applyAlignment="1">
      <alignment horizontal="center" vertical="center"/>
    </xf>
    <xf numFmtId="164" fontId="59" fillId="14" borderId="16" xfId="0" applyNumberFormat="1" applyFont="1" applyFill="1" applyBorder="1" applyAlignment="1">
      <alignment horizontal="center" vertical="center"/>
    </xf>
    <xf numFmtId="164" fontId="58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7" fillId="12" borderId="16" xfId="3" applyNumberFormat="1" applyFont="1" applyFill="1" applyBorder="1" applyAlignment="1">
      <alignment horizontal="center"/>
    </xf>
    <xf numFmtId="164" fontId="57" fillId="14" borderId="16" xfId="0" applyNumberFormat="1" applyFont="1" applyFill="1" applyBorder="1" applyAlignment="1">
      <alignment horizontal="center" vertical="center"/>
    </xf>
    <xf numFmtId="164" fontId="59" fillId="14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4" fillId="5" borderId="48" xfId="0" applyFont="1" applyFill="1" applyBorder="1" applyAlignment="1">
      <alignment vertical="top"/>
    </xf>
    <xf numFmtId="0" fontId="54" fillId="5" borderId="26" xfId="0" applyFont="1" applyFill="1" applyBorder="1" applyAlignment="1">
      <alignment vertical="top"/>
    </xf>
    <xf numFmtId="0" fontId="54" fillId="5" borderId="27" xfId="0" applyFont="1" applyFill="1" applyBorder="1" applyAlignment="1">
      <alignment vertical="top"/>
    </xf>
    <xf numFmtId="0" fontId="54" fillId="5" borderId="45" xfId="0" applyFont="1" applyFill="1" applyBorder="1" applyAlignment="1">
      <alignment vertical="top"/>
    </xf>
    <xf numFmtId="0" fontId="54" fillId="5" borderId="0" xfId="0" applyFont="1" applyFill="1" applyAlignment="1">
      <alignment vertical="top"/>
    </xf>
    <xf numFmtId="0" fontId="54" fillId="5" borderId="12" xfId="0" applyFont="1" applyFill="1" applyBorder="1" applyAlignment="1">
      <alignment vertical="top"/>
    </xf>
    <xf numFmtId="0" fontId="60" fillId="5" borderId="0" xfId="0" applyFont="1" applyFill="1"/>
    <xf numFmtId="0" fontId="60" fillId="5" borderId="12" xfId="0" applyFont="1" applyFill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49" fillId="5" borderId="45" xfId="0" applyFont="1" applyFill="1" applyBorder="1"/>
    <xf numFmtId="0" fontId="60" fillId="5" borderId="19" xfId="0" applyFont="1" applyFill="1" applyBorder="1"/>
    <xf numFmtId="0" fontId="54" fillId="5" borderId="19" xfId="0" applyFont="1" applyFill="1" applyBorder="1" applyAlignment="1">
      <alignment vertical="top"/>
    </xf>
    <xf numFmtId="0" fontId="54" fillId="5" borderId="20" xfId="0" applyFont="1" applyFill="1" applyBorder="1" applyAlignment="1">
      <alignment vertical="top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64" fillId="4" borderId="7" xfId="0" applyFont="1" applyFill="1" applyBorder="1" applyAlignment="1">
      <alignment horizontal="center"/>
    </xf>
    <xf numFmtId="0" fontId="64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6" fillId="0" borderId="49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5" fillId="0" borderId="7" xfId="0" applyFont="1" applyBorder="1" applyAlignment="1">
      <alignment horizontal="center"/>
    </xf>
    <xf numFmtId="164" fontId="66" fillId="0" borderId="16" xfId="0" applyNumberFormat="1" applyFont="1" applyBorder="1" applyAlignment="1">
      <alignment horizontal="center"/>
    </xf>
    <xf numFmtId="43" fontId="67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9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164" fontId="67" fillId="0" borderId="16" xfId="0" applyNumberFormat="1" applyFont="1" applyBorder="1" applyAlignment="1">
      <alignment horizontal="center"/>
    </xf>
    <xf numFmtId="0" fontId="69" fillId="5" borderId="48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6" fillId="5" borderId="45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5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5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5" fillId="0" borderId="36" xfId="0" applyFont="1" applyBorder="1" applyAlignment="1">
      <alignment horizontal="center"/>
    </xf>
    <xf numFmtId="0" fontId="65" fillId="0" borderId="57" xfId="0" applyFont="1" applyBorder="1" applyAlignment="1">
      <alignment horizontal="center"/>
    </xf>
    <xf numFmtId="43" fontId="67" fillId="0" borderId="2" xfId="1" applyFont="1" applyBorder="1" applyAlignment="1">
      <alignment horizontal="center"/>
    </xf>
    <xf numFmtId="43" fontId="67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7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7" fillId="0" borderId="42" xfId="0" applyFont="1" applyBorder="1" applyAlignment="1">
      <alignment horizontal="center"/>
    </xf>
    <xf numFmtId="0" fontId="49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49" fillId="14" borderId="0" xfId="0" applyFont="1" applyFill="1"/>
    <xf numFmtId="0" fontId="49" fillId="0" borderId="4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164" fontId="67" fillId="0" borderId="39" xfId="0" applyNumberFormat="1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0" fontId="67" fillId="0" borderId="58" xfId="0" applyFont="1" applyBorder="1" applyAlignment="1">
      <alignment horizontal="center"/>
    </xf>
    <xf numFmtId="0" fontId="49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49" fillId="14" borderId="34" xfId="0" applyFont="1" applyFill="1" applyBorder="1"/>
    <xf numFmtId="0" fontId="49" fillId="0" borderId="34" xfId="0" applyFont="1" applyBorder="1" applyAlignment="1">
      <alignment horizontal="center"/>
    </xf>
    <xf numFmtId="0" fontId="49" fillId="0" borderId="35" xfId="0" applyFont="1" applyBorder="1" applyAlignment="1">
      <alignment horizontal="center"/>
    </xf>
    <xf numFmtId="0" fontId="67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5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5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5" fillId="5" borderId="45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5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2" fontId="3" fillId="7" borderId="0" xfId="0" applyNumberFormat="1" applyFont="1" applyFill="1"/>
    <xf numFmtId="0" fontId="79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01B38F90-5C04-4B32-A255-1DF579559BFB}"/>
    <cellStyle name="Percent" xfId="2" builtinId="5"/>
    <cellStyle name="Percent 2" xfId="5" xr:uid="{6F833A6A-2851-4B3D-8F19-B402D48382AB}"/>
    <cellStyle name="Percent 2 4" xfId="3" xr:uid="{464DBBDD-4DC1-4924-8AE5-1A1B186D7E6B}"/>
  </cellStyles>
  <dxfs count="6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529AD305-9DC0-4CA8-9FF9-9B96813B2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336F04-85DD-4302-9377-B62F1744F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715E401-F7F4-405D-9D02-AC5774F76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814F2856-CF97-47DA-9B72-2F02E80E9301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0A0179AA-0F1B-F9B2-A5F6-0AA58F9793A1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44D24CBE-6850-055B-E3DE-7CF03F7C19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F976020C-F589-3FDA-D9D0-5056A0136328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6B49F9-6E54-46A7-B9AF-7A8260935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6.xlsm" TargetMode="External"/><Relationship Id="rId1" Type="http://schemas.openxmlformats.org/officeDocument/2006/relationships/externalLinkPath" Target="https://usmtg-my.sharepoint.com/personal/mpmorgan_usmtg_com/Documents/RatesheetModel/Delegated%20Ratesheet%20Model%20v2024.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02317-7EFB-45AA-A87F-4513DAC32A1D}">
  <sheetPr published="0" codeName="Sheet1">
    <tabColor rgb="FFFF0000"/>
    <pageSetUpPr fitToPage="1"/>
  </sheetPr>
  <dimension ref="B2:X46"/>
  <sheetViews>
    <sheetView tabSelected="1" topLeftCell="A22" zoomScaleNormal="100" workbookViewId="0">
      <selection activeCell="N7" sqref="N7:Q7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03/22/2024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98.625</v>
      </c>
      <c r="D6" s="34">
        <f>'Flex Supreme Pricer'!K6</f>
        <v>98.375</v>
      </c>
      <c r="E6" s="35">
        <f>'Flex Supreme Pricer'!L6</f>
        <v>98.125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99.25</v>
      </c>
      <c r="D7" s="34">
        <f>'Flex Supreme Pricer'!K7</f>
        <v>99</v>
      </c>
      <c r="E7" s="35">
        <f>'Flex Supreme Pricer'!L7</f>
        <v>98.75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99.875</v>
      </c>
      <c r="D8" s="34">
        <f>'Flex Supreme Pricer'!K8</f>
        <v>99.625</v>
      </c>
      <c r="E8" s="35">
        <f>'Flex Supreme Pricer'!L8</f>
        <v>99.375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100.5</v>
      </c>
      <c r="D9" s="34">
        <f>'Flex Supreme Pricer'!K9</f>
        <v>100.25</v>
      </c>
      <c r="E9" s="35">
        <f>'Flex Supreme Pricer'!L9</f>
        <v>100</v>
      </c>
      <c r="F9" s="36"/>
      <c r="G9" s="60" t="s">
        <v>17</v>
      </c>
      <c r="H9" s="61"/>
      <c r="I9" s="61"/>
      <c r="J9" s="62">
        <v>0.875</v>
      </c>
      <c r="K9" s="62">
        <v>0.875</v>
      </c>
      <c r="L9" s="62">
        <v>0.875</v>
      </c>
      <c r="M9" s="62">
        <v>0.75</v>
      </c>
      <c r="N9" s="62">
        <v>0.5</v>
      </c>
      <c r="O9" s="62">
        <v>0</v>
      </c>
      <c r="P9" s="63">
        <v>-0.375</v>
      </c>
      <c r="Q9" s="64" t="s">
        <v>18</v>
      </c>
      <c r="R9" s="65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101</v>
      </c>
      <c r="D10" s="34">
        <f>'Flex Supreme Pricer'!K10</f>
        <v>100.75</v>
      </c>
      <c r="E10" s="35">
        <f>'Flex Supreme Pricer'!L10</f>
        <v>100.5</v>
      </c>
      <c r="F10" s="36"/>
      <c r="G10" s="60" t="s">
        <v>20</v>
      </c>
      <c r="H10" s="61"/>
      <c r="I10" s="61"/>
      <c r="J10" s="62">
        <v>0.875</v>
      </c>
      <c r="K10" s="62">
        <v>0.875</v>
      </c>
      <c r="L10" s="62">
        <v>0.875</v>
      </c>
      <c r="M10" s="62">
        <v>0.75</v>
      </c>
      <c r="N10" s="62">
        <v>0.5</v>
      </c>
      <c r="O10" s="62">
        <v>0</v>
      </c>
      <c r="P10" s="62">
        <v>-0.375</v>
      </c>
      <c r="Q10" s="64" t="s">
        <v>18</v>
      </c>
      <c r="R10" s="65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101.5</v>
      </c>
      <c r="D11" s="34">
        <f>'Flex Supreme Pricer'!K11</f>
        <v>101.25</v>
      </c>
      <c r="E11" s="35">
        <f>'Flex Supreme Pricer'!L11</f>
        <v>101</v>
      </c>
      <c r="F11" s="36"/>
      <c r="G11" s="60" t="s">
        <v>22</v>
      </c>
      <c r="H11" s="61"/>
      <c r="I11" s="61"/>
      <c r="J11" s="62">
        <v>0.75</v>
      </c>
      <c r="K11" s="62">
        <v>0.75</v>
      </c>
      <c r="L11" s="62">
        <v>0.625</v>
      </c>
      <c r="M11" s="62">
        <v>0.5</v>
      </c>
      <c r="N11" s="62">
        <v>-0.125</v>
      </c>
      <c r="O11" s="62">
        <v>-0.375</v>
      </c>
      <c r="P11" s="62">
        <v>-0.875</v>
      </c>
      <c r="Q11" s="64" t="s">
        <v>18</v>
      </c>
      <c r="R11" s="65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102</v>
      </c>
      <c r="D12" s="34">
        <f>'Flex Supreme Pricer'!K12</f>
        <v>101.75</v>
      </c>
      <c r="E12" s="35">
        <f>'Flex Supreme Pricer'!L12</f>
        <v>101.5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-0.25</v>
      </c>
      <c r="P12" s="62">
        <v>-1</v>
      </c>
      <c r="Q12" s="64" t="s">
        <v>18</v>
      </c>
      <c r="R12" s="65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102.5</v>
      </c>
      <c r="D13" s="34">
        <f>'Flex Supreme Pricer'!K13</f>
        <v>102.25</v>
      </c>
      <c r="E13" s="35">
        <f>'Flex Supreme Pricer'!L13</f>
        <v>102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</v>
      </c>
      <c r="P13" s="62">
        <v>-2.25</v>
      </c>
      <c r="Q13" s="64" t="s">
        <v>18</v>
      </c>
      <c r="R13" s="65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102.875</v>
      </c>
      <c r="D14" s="34">
        <f>'Flex Supreme Pricer'!K14</f>
        <v>102.625</v>
      </c>
      <c r="E14" s="35">
        <f>'Flex Supreme Pricer'!L14</f>
        <v>102.375</v>
      </c>
      <c r="F14" s="36"/>
      <c r="G14" s="60" t="s">
        <v>28</v>
      </c>
      <c r="H14" s="61"/>
      <c r="I14" s="61"/>
      <c r="J14" s="62">
        <v>-0.5</v>
      </c>
      <c r="K14" s="62">
        <v>-0.5</v>
      </c>
      <c r="L14" s="62">
        <v>-0.5</v>
      </c>
      <c r="M14" s="62">
        <v>-0.5</v>
      </c>
      <c r="N14" s="62">
        <v>-1.25</v>
      </c>
      <c r="O14" s="62">
        <v>-2.25</v>
      </c>
      <c r="P14" s="72" t="s">
        <v>18</v>
      </c>
      <c r="Q14" s="64" t="s">
        <v>18</v>
      </c>
      <c r="R14" s="65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103.25</v>
      </c>
      <c r="D15" s="34">
        <f>'Flex Supreme Pricer'!K15</f>
        <v>103</v>
      </c>
      <c r="E15" s="35">
        <f>'Flex Supreme Pricer'!L15</f>
        <v>102.75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103.625</v>
      </c>
      <c r="D16" s="34">
        <f>'Flex Supreme Pricer'!K16</f>
        <v>103.375</v>
      </c>
      <c r="E16" s="35">
        <f>'Flex Supreme Pricer'!L16</f>
        <v>103.125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104</v>
      </c>
      <c r="D17" s="34">
        <f>'Flex Supreme Pricer'!K17</f>
        <v>103.75</v>
      </c>
      <c r="E17" s="35">
        <f>'Flex Supreme Pricer'!L17</f>
        <v>103.5</v>
      </c>
      <c r="F17" s="36"/>
      <c r="G17" s="60" t="s">
        <v>17</v>
      </c>
      <c r="H17" s="61"/>
      <c r="I17" s="61"/>
      <c r="J17" s="62">
        <v>0.875</v>
      </c>
      <c r="K17" s="62">
        <v>0.875</v>
      </c>
      <c r="L17" s="62">
        <v>0.875</v>
      </c>
      <c r="M17" s="62">
        <v>0.75</v>
      </c>
      <c r="N17" s="62">
        <v>0.5</v>
      </c>
      <c r="O17" s="62">
        <v>0</v>
      </c>
      <c r="P17" s="63">
        <v>-0.375</v>
      </c>
      <c r="Q17" s="64" t="s">
        <v>18</v>
      </c>
      <c r="R17" s="65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104.375</v>
      </c>
      <c r="D18" s="34">
        <f>'Flex Supreme Pricer'!K18</f>
        <v>104.125</v>
      </c>
      <c r="E18" s="35">
        <f>'Flex Supreme Pricer'!L18</f>
        <v>103.875</v>
      </c>
      <c r="F18" s="36"/>
      <c r="G18" s="60" t="s">
        <v>20</v>
      </c>
      <c r="H18" s="61"/>
      <c r="I18" s="61"/>
      <c r="J18" s="62">
        <v>0.875</v>
      </c>
      <c r="K18" s="62">
        <v>0.875</v>
      </c>
      <c r="L18" s="62">
        <v>0.875</v>
      </c>
      <c r="M18" s="62">
        <v>0.75</v>
      </c>
      <c r="N18" s="62">
        <v>0.5</v>
      </c>
      <c r="O18" s="62">
        <v>0</v>
      </c>
      <c r="P18" s="63">
        <v>-0.375</v>
      </c>
      <c r="Q18" s="64" t="s">
        <v>18</v>
      </c>
      <c r="R18" s="65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104.75</v>
      </c>
      <c r="D19" s="34">
        <f>'Flex Supreme Pricer'!K19</f>
        <v>104.5</v>
      </c>
      <c r="E19" s="35">
        <f>'Flex Supreme Pricer'!L19</f>
        <v>104.25</v>
      </c>
      <c r="F19" s="36"/>
      <c r="G19" s="60" t="s">
        <v>22</v>
      </c>
      <c r="H19" s="61"/>
      <c r="I19" s="61"/>
      <c r="J19" s="62">
        <v>0.75</v>
      </c>
      <c r="K19" s="62">
        <v>0.75</v>
      </c>
      <c r="L19" s="62">
        <v>0.625</v>
      </c>
      <c r="M19" s="62">
        <v>0.5</v>
      </c>
      <c r="N19" s="62">
        <v>-0.125</v>
      </c>
      <c r="O19" s="62">
        <v>-0.375</v>
      </c>
      <c r="P19" s="62">
        <v>-0.875</v>
      </c>
      <c r="Q19" s="64" t="s">
        <v>18</v>
      </c>
      <c r="R19" s="65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105.125</v>
      </c>
      <c r="D20" s="34">
        <f>'Flex Supreme Pricer'!K20</f>
        <v>104.875</v>
      </c>
      <c r="E20" s="35">
        <f>'Flex Supreme Pricer'!L20</f>
        <v>104.625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-0.375</v>
      </c>
      <c r="P20" s="62">
        <v>-1</v>
      </c>
      <c r="Q20" s="64" t="s">
        <v>18</v>
      </c>
      <c r="R20" s="65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105.5</v>
      </c>
      <c r="D21" s="34">
        <f>'Flex Supreme Pricer'!K21</f>
        <v>105.25</v>
      </c>
      <c r="E21" s="35">
        <f>'Flex Supreme Pricer'!L21</f>
        <v>105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</v>
      </c>
      <c r="P21" s="62">
        <v>-2.25</v>
      </c>
      <c r="Q21" s="64" t="s">
        <v>18</v>
      </c>
      <c r="R21" s="65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105.875</v>
      </c>
      <c r="D22" s="34">
        <f>'Flex Supreme Pricer'!K22</f>
        <v>105.625</v>
      </c>
      <c r="E22" s="35">
        <f>'Flex Supreme Pricer'!L22</f>
        <v>105.375</v>
      </c>
      <c r="F22" s="36"/>
      <c r="G22" s="60" t="s">
        <v>28</v>
      </c>
      <c r="H22" s="61"/>
      <c r="I22" s="61"/>
      <c r="J22" s="62">
        <v>-0.5</v>
      </c>
      <c r="K22" s="62">
        <v>-0.5</v>
      </c>
      <c r="L22" s="62">
        <v>-0.5</v>
      </c>
      <c r="M22" s="62">
        <v>-0.5</v>
      </c>
      <c r="N22" s="62">
        <v>-1.25</v>
      </c>
      <c r="O22" s="62">
        <v>-2.25</v>
      </c>
      <c r="P22" s="72" t="s">
        <v>18</v>
      </c>
      <c r="Q22" s="64" t="s">
        <v>18</v>
      </c>
      <c r="R22" s="65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106.25</v>
      </c>
      <c r="D23" s="34">
        <f>'Flex Supreme Pricer'!K23</f>
        <v>106</v>
      </c>
      <c r="E23" s="35">
        <f>'Flex Supreme Pricer'!L23</f>
        <v>105.75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106.625</v>
      </c>
      <c r="D24" s="34">
        <f>'Flex Supreme Pricer'!K24</f>
        <v>106.375</v>
      </c>
      <c r="E24" s="35">
        <f>'Flex Supreme Pricer'!L24</f>
        <v>106.125</v>
      </c>
      <c r="F24" s="36"/>
      <c r="G24" s="91" t="s">
        <v>38</v>
      </c>
      <c r="H24" s="92"/>
      <c r="I24" s="92"/>
      <c r="J24" s="63">
        <v>-0.5</v>
      </c>
      <c r="K24" s="63">
        <v>-0.5</v>
      </c>
      <c r="L24" s="63">
        <v>-0.5</v>
      </c>
      <c r="M24" s="63">
        <v>-0.625</v>
      </c>
      <c r="N24" s="63">
        <v>-0.75</v>
      </c>
      <c r="O24" s="63">
        <v>-0.875</v>
      </c>
      <c r="P24" s="63">
        <v>-1</v>
      </c>
      <c r="Q24" s="64" t="s">
        <v>18</v>
      </c>
      <c r="R24" s="65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107</v>
      </c>
      <c r="D25" s="34">
        <f>'Flex Supreme Pricer'!K25</f>
        <v>106.75</v>
      </c>
      <c r="E25" s="35">
        <f>'Flex Supreme Pricer'!L25</f>
        <v>106.5</v>
      </c>
      <c r="F25" s="36"/>
      <c r="G25" s="91" t="s">
        <v>39</v>
      </c>
      <c r="H25" s="92"/>
      <c r="I25" s="92"/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 t="s">
        <v>18</v>
      </c>
      <c r="R25" s="65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107.375</v>
      </c>
      <c r="D26" s="34">
        <f>'Flex Supreme Pricer'!K26</f>
        <v>107.125</v>
      </c>
      <c r="E26" s="35">
        <f>'Flex Supreme Pricer'!L26</f>
        <v>106.875</v>
      </c>
      <c r="F26" s="36"/>
      <c r="G26" s="91" t="s">
        <v>40</v>
      </c>
      <c r="H26" s="92"/>
      <c r="I26" s="92"/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4" t="s">
        <v>18</v>
      </c>
      <c r="R26" s="65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107.75</v>
      </c>
      <c r="D27" s="34">
        <f>'Flex Supreme Pricer'!K27</f>
        <v>107.5</v>
      </c>
      <c r="E27" s="35">
        <f>'Flex Supreme Pricer'!L27</f>
        <v>107.25</v>
      </c>
      <c r="F27" s="36"/>
      <c r="G27" s="91" t="s">
        <v>42</v>
      </c>
      <c r="H27" s="92"/>
      <c r="I27" s="92"/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4" t="s">
        <v>18</v>
      </c>
      <c r="R27" s="65" t="s">
        <v>18</v>
      </c>
      <c r="S27" s="36"/>
      <c r="T27" s="96" t="s">
        <v>43</v>
      </c>
      <c r="U27" s="97"/>
      <c r="V27" s="97"/>
      <c r="W27" s="97"/>
      <c r="X27" s="98"/>
    </row>
    <row r="28" spans="2:24" x14ac:dyDescent="0.25">
      <c r="B28" s="33">
        <f>'Flex Supreme Pricer'!A28</f>
        <v>9.25</v>
      </c>
      <c r="C28" s="34">
        <f>'Flex Supreme Pricer'!J28</f>
        <v>108.125</v>
      </c>
      <c r="D28" s="34">
        <f>'Flex Supreme Pricer'!K28</f>
        <v>107.875</v>
      </c>
      <c r="E28" s="35">
        <f>'Flex Supreme Pricer'!L28</f>
        <v>107.625</v>
      </c>
      <c r="F28" s="36"/>
      <c r="G28" s="91" t="s">
        <v>44</v>
      </c>
      <c r="H28" s="99"/>
      <c r="I28" s="99"/>
      <c r="J28" s="63">
        <v>-1.375</v>
      </c>
      <c r="K28" s="63">
        <v>-1.375</v>
      </c>
      <c r="L28" s="63">
        <v>-1.375</v>
      </c>
      <c r="M28" s="63">
        <v>-1.5</v>
      </c>
      <c r="N28" s="63">
        <v>-1.625</v>
      </c>
      <c r="O28" s="63">
        <v>-1.75</v>
      </c>
      <c r="P28" s="64" t="s">
        <v>18</v>
      </c>
      <c r="Q28" s="64" t="s">
        <v>18</v>
      </c>
      <c r="R28" s="65" t="s">
        <v>18</v>
      </c>
      <c r="S28" s="36"/>
      <c r="T28" s="96" t="s">
        <v>45</v>
      </c>
      <c r="U28" s="97"/>
      <c r="V28" s="97"/>
      <c r="W28" s="97"/>
      <c r="X28" s="98"/>
    </row>
    <row r="29" spans="2:24" x14ac:dyDescent="0.25">
      <c r="B29" s="33">
        <f>'Flex Supreme Pricer'!A29</f>
        <v>9.375</v>
      </c>
      <c r="C29" s="34">
        <f>'Flex Supreme Pricer'!J29</f>
        <v>108.5</v>
      </c>
      <c r="D29" s="34">
        <f>'Flex Supreme Pricer'!K29</f>
        <v>108.25</v>
      </c>
      <c r="E29" s="35">
        <f>'Flex Supreme Pricer'!L29</f>
        <v>108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5.75" thickBot="1" x14ac:dyDescent="0.3">
      <c r="B30" s="33">
        <f>'Flex Supreme Pricer'!A30</f>
        <v>9.5</v>
      </c>
      <c r="C30" s="104">
        <f>'Flex Supreme Pricer'!J30</f>
        <v>108.875</v>
      </c>
      <c r="D30" s="104">
        <f>'Flex Supreme Pricer'!K30</f>
        <v>108.625</v>
      </c>
      <c r="E30" s="105">
        <f>'Flex Supreme Pricer'!L30</f>
        <v>108.375</v>
      </c>
      <c r="F30" s="36"/>
      <c r="G30" s="106" t="s">
        <v>48</v>
      </c>
      <c r="H30" s="107"/>
      <c r="I30" s="107"/>
      <c r="J30" s="62">
        <v>-0.25</v>
      </c>
      <c r="K30" s="62">
        <v>-0.25</v>
      </c>
      <c r="L30" s="62">
        <v>-0.25</v>
      </c>
      <c r="M30" s="62">
        <v>-0.625</v>
      </c>
      <c r="N30" s="62">
        <v>-0.875</v>
      </c>
      <c r="O30" s="62">
        <v>-1.625</v>
      </c>
      <c r="P30" s="62">
        <v>-2.75</v>
      </c>
      <c r="Q30" s="64" t="s">
        <v>18</v>
      </c>
      <c r="R30" s="65" t="s">
        <v>18</v>
      </c>
      <c r="S30" s="36"/>
      <c r="T30" s="96" t="s">
        <v>49</v>
      </c>
      <c r="U30" s="97"/>
      <c r="V30" s="97"/>
      <c r="W30" s="97"/>
      <c r="X30" s="98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2">
        <v>-1.375</v>
      </c>
      <c r="K31" s="62">
        <v>-1.5</v>
      </c>
      <c r="L31" s="62">
        <v>-1.625</v>
      </c>
      <c r="M31" s="62">
        <v>-1.75</v>
      </c>
      <c r="N31" s="62">
        <v>-1.875</v>
      </c>
      <c r="O31" s="62">
        <v>-2</v>
      </c>
      <c r="P31" s="62">
        <v>-2.125</v>
      </c>
      <c r="Q31" s="64" t="s">
        <v>18</v>
      </c>
      <c r="R31" s="65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2">
        <v>-0.125</v>
      </c>
      <c r="K32" s="62">
        <v>-0.25</v>
      </c>
      <c r="L32" s="62">
        <v>-0.25</v>
      </c>
      <c r="M32" s="62">
        <v>-0.375</v>
      </c>
      <c r="N32" s="62">
        <v>-0.375</v>
      </c>
      <c r="O32" s="62">
        <v>-0.375</v>
      </c>
      <c r="P32" s="62">
        <v>-0.375</v>
      </c>
      <c r="Q32" s="64" t="s">
        <v>18</v>
      </c>
      <c r="R32" s="65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2">
        <v>-1.25</v>
      </c>
      <c r="K33" s="62">
        <v>-1.25</v>
      </c>
      <c r="L33" s="62">
        <v>-1.375</v>
      </c>
      <c r="M33" s="62">
        <v>-1.5</v>
      </c>
      <c r="N33" s="62">
        <v>-1.625</v>
      </c>
      <c r="O33" s="62">
        <v>-1.75</v>
      </c>
      <c r="P33" s="72" t="s">
        <v>18</v>
      </c>
      <c r="Q33" s="64" t="s">
        <v>18</v>
      </c>
      <c r="R33" s="65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3">
        <v>-1</v>
      </c>
      <c r="K34" s="63">
        <v>-1</v>
      </c>
      <c r="L34" s="63">
        <v>-1</v>
      </c>
      <c r="M34" s="63">
        <v>-1</v>
      </c>
      <c r="N34" s="63">
        <v>-1</v>
      </c>
      <c r="O34" s="63">
        <v>-1</v>
      </c>
      <c r="P34" s="63">
        <v>-1</v>
      </c>
      <c r="Q34" s="64" t="s">
        <v>18</v>
      </c>
      <c r="R34" s="65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3">
        <v>-1.5</v>
      </c>
      <c r="K35" s="63">
        <v>-1.5</v>
      </c>
      <c r="L35" s="63">
        <v>-1.5</v>
      </c>
      <c r="M35" s="63">
        <v>-1.5</v>
      </c>
      <c r="N35" s="63">
        <v>-1.5</v>
      </c>
      <c r="O35" s="63">
        <v>-1.5</v>
      </c>
      <c r="P35" s="63">
        <v>-1.5</v>
      </c>
      <c r="Q35" s="64" t="s">
        <v>18</v>
      </c>
      <c r="R35" s="65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2">
        <v>-0.125</v>
      </c>
      <c r="K36" s="62">
        <v>-0.25</v>
      </c>
      <c r="L36" s="62">
        <v>-0.25</v>
      </c>
      <c r="M36" s="62">
        <v>-0.375</v>
      </c>
      <c r="N36" s="62">
        <v>-0.375</v>
      </c>
      <c r="O36" s="62">
        <v>-0.375</v>
      </c>
      <c r="P36" s="62">
        <v>-0.375</v>
      </c>
      <c r="Q36" s="64" t="s">
        <v>18</v>
      </c>
      <c r="R36" s="65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2">
        <v>-0.5</v>
      </c>
      <c r="K37" s="62">
        <v>-0.5</v>
      </c>
      <c r="L37" s="62">
        <v>-0.5</v>
      </c>
      <c r="M37" s="62">
        <v>-0.5</v>
      </c>
      <c r="N37" s="62">
        <v>-0.5</v>
      </c>
      <c r="O37" s="62">
        <v>-0.5</v>
      </c>
      <c r="P37" s="62">
        <v>-0.5</v>
      </c>
      <c r="Q37" s="64" t="s">
        <v>18</v>
      </c>
      <c r="R37" s="65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2">
        <v>-0.625</v>
      </c>
      <c r="K38" s="62">
        <v>-0.625</v>
      </c>
      <c r="L38" s="62">
        <v>-0.625</v>
      </c>
      <c r="M38" s="62">
        <v>-0.625</v>
      </c>
      <c r="N38" s="62">
        <v>-0.625</v>
      </c>
      <c r="O38" s="62">
        <v>-0.625</v>
      </c>
      <c r="P38" s="62">
        <v>-0.625</v>
      </c>
      <c r="Q38" s="64" t="s">
        <v>18</v>
      </c>
      <c r="R38" s="65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2">
        <v>-0.25</v>
      </c>
      <c r="K39" s="62">
        <v>-0.25</v>
      </c>
      <c r="L39" s="62">
        <v>-0.25</v>
      </c>
      <c r="M39" s="62">
        <v>-0.25</v>
      </c>
      <c r="N39" s="62">
        <v>-0.25</v>
      </c>
      <c r="O39" s="62">
        <v>-0.25</v>
      </c>
      <c r="P39" s="62">
        <v>-0.25</v>
      </c>
      <c r="Q39" s="64" t="s">
        <v>18</v>
      </c>
      <c r="R39" s="65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5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B5688-886D-4ED0-B74A-5417E04034F4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98.625</v>
      </c>
      <c r="C6" s="219">
        <v>98.375</v>
      </c>
      <c r="D6" s="220">
        <v>98.125</v>
      </c>
      <c r="F6" s="221"/>
      <c r="G6" s="221"/>
      <c r="H6" s="221"/>
      <c r="I6" s="221">
        <v>0</v>
      </c>
      <c r="J6" s="222">
        <f>F6+B6</f>
        <v>98.625</v>
      </c>
      <c r="K6" s="223">
        <f t="shared" ref="K6:L21" si="0">G6+C6</f>
        <v>98.375</v>
      </c>
      <c r="L6" s="224">
        <f t="shared" si="0"/>
        <v>98.125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99.25</v>
      </c>
      <c r="C7" s="219">
        <v>99</v>
      </c>
      <c r="D7" s="220">
        <v>98.75</v>
      </c>
      <c r="F7" s="221"/>
      <c r="G7" s="221"/>
      <c r="H7" s="221"/>
      <c r="I7" s="221">
        <v>0</v>
      </c>
      <c r="J7" s="222">
        <f t="shared" ref="J7:L30" si="1">F7+B7</f>
        <v>99.25</v>
      </c>
      <c r="K7" s="223">
        <f t="shared" si="0"/>
        <v>99</v>
      </c>
      <c r="L7" s="224">
        <f t="shared" si="0"/>
        <v>98.75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99.875</v>
      </c>
      <c r="C8" s="219">
        <v>99.625</v>
      </c>
      <c r="D8" s="220">
        <v>99.375</v>
      </c>
      <c r="F8" s="221"/>
      <c r="G8" s="221"/>
      <c r="H8" s="221"/>
      <c r="I8" s="221">
        <v>0</v>
      </c>
      <c r="J8" s="222">
        <f t="shared" si="1"/>
        <v>99.875</v>
      </c>
      <c r="K8" s="223">
        <f t="shared" si="0"/>
        <v>99.625</v>
      </c>
      <c r="L8" s="224">
        <f t="shared" si="0"/>
        <v>99.375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100.5</v>
      </c>
      <c r="C9" s="219">
        <v>100.25</v>
      </c>
      <c r="D9" s="220">
        <v>100</v>
      </c>
      <c r="F9" s="221"/>
      <c r="G9" s="221"/>
      <c r="H9" s="221"/>
      <c r="I9" s="221">
        <v>0</v>
      </c>
      <c r="J9" s="222">
        <f t="shared" si="1"/>
        <v>100.5</v>
      </c>
      <c r="K9" s="223">
        <f t="shared" si="0"/>
        <v>100.25</v>
      </c>
      <c r="L9" s="224">
        <f t="shared" si="0"/>
        <v>100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101</v>
      </c>
      <c r="C10" s="219">
        <v>100.75</v>
      </c>
      <c r="D10" s="220">
        <v>100.5</v>
      </c>
      <c r="F10" s="221"/>
      <c r="G10" s="221"/>
      <c r="H10" s="221"/>
      <c r="I10" s="221">
        <v>0</v>
      </c>
      <c r="J10" s="222">
        <f t="shared" si="1"/>
        <v>101</v>
      </c>
      <c r="K10" s="223">
        <f t="shared" si="0"/>
        <v>100.75</v>
      </c>
      <c r="L10" s="224">
        <f t="shared" si="0"/>
        <v>100.5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101.5</v>
      </c>
      <c r="C11" s="219">
        <v>101.25</v>
      </c>
      <c r="D11" s="220">
        <v>101</v>
      </c>
      <c r="F11" s="221"/>
      <c r="G11" s="221"/>
      <c r="H11" s="221"/>
      <c r="I11" s="221">
        <v>0</v>
      </c>
      <c r="J11" s="222">
        <f t="shared" si="1"/>
        <v>101.5</v>
      </c>
      <c r="K11" s="223">
        <f t="shared" si="0"/>
        <v>101.25</v>
      </c>
      <c r="L11" s="224">
        <f t="shared" si="0"/>
        <v>101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102</v>
      </c>
      <c r="C12" s="219">
        <v>101.75</v>
      </c>
      <c r="D12" s="220">
        <v>101.5</v>
      </c>
      <c r="F12" s="221"/>
      <c r="G12" s="221"/>
      <c r="H12" s="221"/>
      <c r="I12" s="221">
        <v>0</v>
      </c>
      <c r="J12" s="222">
        <f t="shared" si="1"/>
        <v>102</v>
      </c>
      <c r="K12" s="223">
        <f t="shared" si="0"/>
        <v>101.75</v>
      </c>
      <c r="L12" s="224">
        <f t="shared" si="0"/>
        <v>101.5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102.5</v>
      </c>
      <c r="C13" s="219">
        <v>102.25</v>
      </c>
      <c r="D13" s="220">
        <v>102</v>
      </c>
      <c r="F13" s="221"/>
      <c r="G13" s="221"/>
      <c r="H13" s="221"/>
      <c r="I13" s="221">
        <v>0</v>
      </c>
      <c r="J13" s="222">
        <f t="shared" si="1"/>
        <v>102.5</v>
      </c>
      <c r="K13" s="223">
        <f t="shared" si="0"/>
        <v>102.25</v>
      </c>
      <c r="L13" s="224">
        <f t="shared" si="0"/>
        <v>102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102.875</v>
      </c>
      <c r="C14" s="219">
        <v>102.625</v>
      </c>
      <c r="D14" s="220">
        <v>102.375</v>
      </c>
      <c r="F14" s="221"/>
      <c r="G14" s="221"/>
      <c r="H14" s="221"/>
      <c r="I14" s="221">
        <v>0</v>
      </c>
      <c r="J14" s="222">
        <f t="shared" si="1"/>
        <v>102.875</v>
      </c>
      <c r="K14" s="223">
        <f t="shared" si="0"/>
        <v>102.625</v>
      </c>
      <c r="L14" s="224">
        <f t="shared" si="0"/>
        <v>102.375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103.25</v>
      </c>
      <c r="C15" s="219">
        <v>103</v>
      </c>
      <c r="D15" s="220">
        <v>102.75</v>
      </c>
      <c r="F15" s="221"/>
      <c r="G15" s="221"/>
      <c r="H15" s="221"/>
      <c r="I15" s="221">
        <v>0</v>
      </c>
      <c r="J15" s="222">
        <f t="shared" si="1"/>
        <v>103.25</v>
      </c>
      <c r="K15" s="223">
        <f t="shared" si="0"/>
        <v>103</v>
      </c>
      <c r="L15" s="224">
        <f t="shared" si="0"/>
        <v>102.75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103.625</v>
      </c>
      <c r="C16" s="219">
        <v>103.375</v>
      </c>
      <c r="D16" s="220">
        <v>103.125</v>
      </c>
      <c r="F16" s="221"/>
      <c r="G16" s="221"/>
      <c r="H16" s="221"/>
      <c r="I16" s="221">
        <v>0</v>
      </c>
      <c r="J16" s="222">
        <f t="shared" si="1"/>
        <v>103.625</v>
      </c>
      <c r="K16" s="223">
        <f t="shared" si="0"/>
        <v>103.375</v>
      </c>
      <c r="L16" s="224">
        <f t="shared" si="0"/>
        <v>103.125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104</v>
      </c>
      <c r="C17" s="219">
        <v>103.75</v>
      </c>
      <c r="D17" s="220">
        <v>103.5</v>
      </c>
      <c r="F17" s="221"/>
      <c r="G17" s="221"/>
      <c r="H17" s="221"/>
      <c r="I17" s="221">
        <v>0</v>
      </c>
      <c r="J17" s="222">
        <f t="shared" si="1"/>
        <v>104</v>
      </c>
      <c r="K17" s="223">
        <f t="shared" si="0"/>
        <v>103.75</v>
      </c>
      <c r="L17" s="224">
        <f t="shared" si="0"/>
        <v>103.5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104.375</v>
      </c>
      <c r="C18" s="219">
        <v>104.125</v>
      </c>
      <c r="D18" s="220">
        <v>103.875</v>
      </c>
      <c r="F18" s="221"/>
      <c r="G18" s="221"/>
      <c r="H18" s="221"/>
      <c r="I18" s="221">
        <v>0</v>
      </c>
      <c r="J18" s="222">
        <f t="shared" si="1"/>
        <v>104.375</v>
      </c>
      <c r="K18" s="223">
        <f t="shared" si="0"/>
        <v>104.125</v>
      </c>
      <c r="L18" s="224">
        <f t="shared" si="0"/>
        <v>103.875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104.75</v>
      </c>
      <c r="C19" s="219">
        <v>104.5</v>
      </c>
      <c r="D19" s="220">
        <v>104.25</v>
      </c>
      <c r="F19" s="221"/>
      <c r="G19" s="221"/>
      <c r="H19" s="221"/>
      <c r="I19" s="221">
        <v>0</v>
      </c>
      <c r="J19" s="222">
        <f t="shared" si="1"/>
        <v>104.75</v>
      </c>
      <c r="K19" s="223">
        <f t="shared" si="0"/>
        <v>104.5</v>
      </c>
      <c r="L19" s="224">
        <f t="shared" si="0"/>
        <v>104.25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105.125</v>
      </c>
      <c r="C20" s="219">
        <v>104.875</v>
      </c>
      <c r="D20" s="220">
        <v>104.625</v>
      </c>
      <c r="F20" s="221"/>
      <c r="G20" s="221"/>
      <c r="H20" s="221"/>
      <c r="I20" s="221">
        <v>0</v>
      </c>
      <c r="J20" s="222">
        <f t="shared" si="1"/>
        <v>105.125</v>
      </c>
      <c r="K20" s="223">
        <f t="shared" si="0"/>
        <v>104.875</v>
      </c>
      <c r="L20" s="224">
        <f t="shared" si="0"/>
        <v>104.625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105.5</v>
      </c>
      <c r="C21" s="219">
        <v>105.25</v>
      </c>
      <c r="D21" s="220">
        <v>105</v>
      </c>
      <c r="F21" s="221"/>
      <c r="G21" s="221"/>
      <c r="H21" s="221"/>
      <c r="I21" s="221">
        <v>0</v>
      </c>
      <c r="J21" s="222">
        <f t="shared" si="1"/>
        <v>105.5</v>
      </c>
      <c r="K21" s="223">
        <f t="shared" si="0"/>
        <v>105.25</v>
      </c>
      <c r="L21" s="224">
        <f t="shared" si="0"/>
        <v>105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105.875</v>
      </c>
      <c r="C22" s="219">
        <v>105.625</v>
      </c>
      <c r="D22" s="220">
        <v>105.375</v>
      </c>
      <c r="F22" s="221"/>
      <c r="G22" s="221"/>
      <c r="H22" s="221"/>
      <c r="I22" s="221">
        <v>0</v>
      </c>
      <c r="J22" s="222">
        <f t="shared" si="1"/>
        <v>105.875</v>
      </c>
      <c r="K22" s="223">
        <f t="shared" si="1"/>
        <v>105.625</v>
      </c>
      <c r="L22" s="224">
        <f t="shared" si="1"/>
        <v>105.375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106.25</v>
      </c>
      <c r="C23" s="219">
        <v>106</v>
      </c>
      <c r="D23" s="220">
        <v>105.75</v>
      </c>
      <c r="F23" s="221"/>
      <c r="G23" s="221"/>
      <c r="H23" s="221"/>
      <c r="I23" s="221">
        <v>0</v>
      </c>
      <c r="J23" s="222">
        <f t="shared" si="1"/>
        <v>106.25</v>
      </c>
      <c r="K23" s="223">
        <f t="shared" si="1"/>
        <v>106</v>
      </c>
      <c r="L23" s="224">
        <f t="shared" si="1"/>
        <v>105.75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106.625</v>
      </c>
      <c r="C24" s="219">
        <v>106.375</v>
      </c>
      <c r="D24" s="220">
        <v>106.125</v>
      </c>
      <c r="F24" s="221"/>
      <c r="G24" s="221"/>
      <c r="H24" s="221"/>
      <c r="I24" s="221">
        <v>0</v>
      </c>
      <c r="J24" s="222">
        <f t="shared" si="1"/>
        <v>106.625</v>
      </c>
      <c r="K24" s="223">
        <f t="shared" si="1"/>
        <v>106.375</v>
      </c>
      <c r="L24" s="224">
        <f t="shared" si="1"/>
        <v>106.125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107</v>
      </c>
      <c r="C25" s="219">
        <v>106.75</v>
      </c>
      <c r="D25" s="220">
        <v>106.5</v>
      </c>
      <c r="F25" s="221"/>
      <c r="G25" s="221"/>
      <c r="H25" s="221"/>
      <c r="I25" s="221">
        <v>0</v>
      </c>
      <c r="J25" s="222">
        <f t="shared" si="1"/>
        <v>107</v>
      </c>
      <c r="K25" s="223">
        <f t="shared" si="1"/>
        <v>106.75</v>
      </c>
      <c r="L25" s="224">
        <f t="shared" si="1"/>
        <v>106.5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107.375</v>
      </c>
      <c r="C26" s="219">
        <v>107.125</v>
      </c>
      <c r="D26" s="220">
        <v>106.875</v>
      </c>
      <c r="F26" s="221"/>
      <c r="G26" s="221"/>
      <c r="H26" s="221"/>
      <c r="I26" s="221">
        <v>0</v>
      </c>
      <c r="J26" s="222">
        <f t="shared" si="1"/>
        <v>107.375</v>
      </c>
      <c r="K26" s="223">
        <f t="shared" si="1"/>
        <v>107.125</v>
      </c>
      <c r="L26" s="224">
        <f t="shared" si="1"/>
        <v>106.875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107.75</v>
      </c>
      <c r="C27" s="219">
        <v>107.5</v>
      </c>
      <c r="D27" s="220">
        <v>107.25</v>
      </c>
      <c r="F27" s="221"/>
      <c r="G27" s="221"/>
      <c r="H27" s="221"/>
      <c r="I27" s="221">
        <v>0</v>
      </c>
      <c r="J27" s="222">
        <f t="shared" si="1"/>
        <v>107.75</v>
      </c>
      <c r="K27" s="223">
        <f t="shared" si="1"/>
        <v>107.5</v>
      </c>
      <c r="L27" s="224">
        <f t="shared" si="1"/>
        <v>107.25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108.125</v>
      </c>
      <c r="C28" s="219">
        <v>107.875</v>
      </c>
      <c r="D28" s="220">
        <v>107.625</v>
      </c>
      <c r="F28" s="221"/>
      <c r="G28" s="221"/>
      <c r="H28" s="221"/>
      <c r="I28" s="221">
        <v>0</v>
      </c>
      <c r="J28" s="222">
        <f t="shared" si="1"/>
        <v>108.125</v>
      </c>
      <c r="K28" s="223">
        <f t="shared" si="1"/>
        <v>107.875</v>
      </c>
      <c r="L28" s="224">
        <f t="shared" si="1"/>
        <v>107.625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108.5</v>
      </c>
      <c r="C29" s="219">
        <v>108.25</v>
      </c>
      <c r="D29" s="220">
        <v>108</v>
      </c>
      <c r="F29" s="221"/>
      <c r="G29" s="221"/>
      <c r="H29" s="221"/>
      <c r="I29" s="221">
        <v>0</v>
      </c>
      <c r="J29" s="222">
        <f t="shared" si="1"/>
        <v>108.5</v>
      </c>
      <c r="K29" s="223">
        <f t="shared" si="1"/>
        <v>108.25</v>
      </c>
      <c r="L29" s="224">
        <f t="shared" si="1"/>
        <v>108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108.875</v>
      </c>
      <c r="C30" s="229">
        <v>108.625</v>
      </c>
      <c r="D30" s="230">
        <v>108.375</v>
      </c>
      <c r="E30" s="231"/>
      <c r="F30" s="221"/>
      <c r="G30" s="221"/>
      <c r="H30" s="221"/>
      <c r="I30" s="221">
        <v>0</v>
      </c>
      <c r="J30" s="232">
        <f t="shared" si="1"/>
        <v>108.875</v>
      </c>
      <c r="K30" s="233">
        <f t="shared" si="1"/>
        <v>108.625</v>
      </c>
      <c r="L30" s="234">
        <f t="shared" si="1"/>
        <v>108.375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7C655-8954-4885-BFB4-C2B490B98CBC}">
  <sheetPr published="0" codeName="Sheet3">
    <tabColor rgb="FF00B0F0"/>
    <pageSetUpPr fitToPage="1"/>
  </sheetPr>
  <dimension ref="B1:AE63"/>
  <sheetViews>
    <sheetView zoomScaleNormal="100" workbookViewId="0">
      <selection activeCell="N7" sqref="N7:Q7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 t="str">
        <f>TEXT(Control!$B$1,"MM/DD/YYYY")&amp;" "&amp;Control!B2</f>
        <v>03/22/2024 A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97.76</v>
      </c>
      <c r="D7" s="273">
        <f>'Flex Select Prime Pricer'!I6</f>
        <v>97.625</v>
      </c>
      <c r="E7" s="274"/>
      <c r="F7" s="275" t="s">
        <v>103</v>
      </c>
      <c r="G7" s="276" t="s">
        <v>104</v>
      </c>
      <c r="H7" s="277">
        <v>0.25</v>
      </c>
      <c r="I7" s="278">
        <v>0</v>
      </c>
      <c r="J7" s="278">
        <v>-0.125</v>
      </c>
      <c r="K7" s="279">
        <v>-0.375</v>
      </c>
      <c r="L7" s="279">
        <v>-0.375</v>
      </c>
      <c r="M7" s="277">
        <v>-0.625</v>
      </c>
      <c r="N7" s="277">
        <v>-1.625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98.385000000000005</v>
      </c>
      <c r="D8" s="273">
        <f>'Flex Select Prime Pricer'!I7</f>
        <v>98.25</v>
      </c>
      <c r="E8" s="274"/>
      <c r="F8" s="284"/>
      <c r="G8" s="285" t="s">
        <v>22</v>
      </c>
      <c r="H8" s="286">
        <v>0.125</v>
      </c>
      <c r="I8" s="286">
        <v>-0.125</v>
      </c>
      <c r="J8" s="286">
        <v>-0.25</v>
      </c>
      <c r="K8" s="286">
        <v>-0.5</v>
      </c>
      <c r="L8" s="286">
        <v>-0.5</v>
      </c>
      <c r="M8" s="286">
        <v>-0.875</v>
      </c>
      <c r="N8" s="286">
        <v>-2.125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99.01</v>
      </c>
      <c r="D9" s="273">
        <f>'Flex Select Prime Pricer'!I8</f>
        <v>98.875</v>
      </c>
      <c r="E9" s="274"/>
      <c r="F9" s="284"/>
      <c r="G9" s="285" t="s">
        <v>24</v>
      </c>
      <c r="H9" s="290">
        <v>-0.125</v>
      </c>
      <c r="I9" s="286">
        <v>-0.25</v>
      </c>
      <c r="J9" s="286">
        <v>-0.375</v>
      </c>
      <c r="K9" s="286">
        <v>-0.75</v>
      </c>
      <c r="L9" s="286">
        <v>-0.75</v>
      </c>
      <c r="M9" s="286">
        <v>-1</v>
      </c>
      <c r="N9" s="286">
        <v>-2.125</v>
      </c>
      <c r="O9" s="287">
        <v>-4.375</v>
      </c>
      <c r="P9" s="280"/>
      <c r="Q9" s="291" t="s">
        <v>106</v>
      </c>
      <c r="R9" s="291"/>
      <c r="S9" s="291"/>
      <c r="T9" s="291"/>
      <c r="U9" s="291"/>
      <c r="V9" s="291"/>
      <c r="W9" s="291"/>
      <c r="X9" s="292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99.635000000000005</v>
      </c>
      <c r="D10" s="273">
        <f>'Flex Select Prime Pricer'!I9</f>
        <v>99.5</v>
      </c>
      <c r="E10" s="274"/>
      <c r="F10" s="284"/>
      <c r="G10" s="285" t="s">
        <v>26</v>
      </c>
      <c r="H10" s="286">
        <v>-0.25</v>
      </c>
      <c r="I10" s="286">
        <v>-0.375</v>
      </c>
      <c r="J10" s="286">
        <v>-0.5</v>
      </c>
      <c r="K10" s="286">
        <v>-0.75</v>
      </c>
      <c r="L10" s="286">
        <v>-1.25</v>
      </c>
      <c r="M10" s="286">
        <v>-1.375</v>
      </c>
      <c r="N10" s="286">
        <v>-3</v>
      </c>
      <c r="O10" s="293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100.26</v>
      </c>
      <c r="D11" s="273">
        <f>'Flex Select Prime Pricer'!I10</f>
        <v>100.125</v>
      </c>
      <c r="E11" s="274"/>
      <c r="F11" s="284"/>
      <c r="G11" s="285" t="s">
        <v>28</v>
      </c>
      <c r="H11" s="286">
        <v>-0.125</v>
      </c>
      <c r="I11" s="286">
        <v>-0.5</v>
      </c>
      <c r="J11" s="286">
        <v>-0.625</v>
      </c>
      <c r="K11" s="286">
        <v>-1</v>
      </c>
      <c r="L11" s="286">
        <v>-1.25</v>
      </c>
      <c r="M11" s="286">
        <v>-2.125</v>
      </c>
      <c r="N11" s="293" t="s">
        <v>18</v>
      </c>
      <c r="O11" s="293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100.76</v>
      </c>
      <c r="D12" s="273">
        <f>'Flex Select Prime Pricer'!I11</f>
        <v>100.625</v>
      </c>
      <c r="E12" s="274"/>
      <c r="F12" s="284"/>
      <c r="G12" s="285" t="s">
        <v>30</v>
      </c>
      <c r="H12" s="286">
        <v>-0.75</v>
      </c>
      <c r="I12" s="286">
        <v>-1</v>
      </c>
      <c r="J12" s="286">
        <v>-1.375</v>
      </c>
      <c r="K12" s="286">
        <v>-1.875</v>
      </c>
      <c r="L12" s="286">
        <v>-2.5</v>
      </c>
      <c r="M12" s="286">
        <v>-3.25</v>
      </c>
      <c r="N12" s="293" t="s">
        <v>18</v>
      </c>
      <c r="O12" s="293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101.13500000000001</v>
      </c>
      <c r="D13" s="273">
        <f>'Flex Select Prime Pricer'!I12</f>
        <v>101</v>
      </c>
      <c r="E13" s="274"/>
      <c r="F13" s="284"/>
      <c r="G13" s="285" t="s">
        <v>109</v>
      </c>
      <c r="H13" s="286">
        <v>-1.375</v>
      </c>
      <c r="I13" s="286">
        <v>-1.375</v>
      </c>
      <c r="J13" s="286">
        <v>-1.5</v>
      </c>
      <c r="K13" s="286">
        <v>-2.25</v>
      </c>
      <c r="L13" s="286">
        <v>-2.625</v>
      </c>
      <c r="M13" s="293" t="s">
        <v>18</v>
      </c>
      <c r="N13" s="293" t="s">
        <v>18</v>
      </c>
      <c r="O13" s="293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101.51</v>
      </c>
      <c r="D14" s="273">
        <f>'Flex Select Prime Pricer'!I13</f>
        <v>101.375</v>
      </c>
      <c r="E14" s="274"/>
      <c r="F14" s="298" t="s">
        <v>111</v>
      </c>
      <c r="G14" s="285" t="s">
        <v>104</v>
      </c>
      <c r="H14" s="286">
        <v>0.125</v>
      </c>
      <c r="I14" s="286">
        <v>0</v>
      </c>
      <c r="J14" s="286">
        <v>-0.125</v>
      </c>
      <c r="K14" s="287">
        <v>-0.5</v>
      </c>
      <c r="L14" s="286">
        <v>-0.5</v>
      </c>
      <c r="M14" s="286">
        <v>-0.75</v>
      </c>
      <c r="N14" s="286">
        <v>-1.75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101.76</v>
      </c>
      <c r="D15" s="273">
        <f>'Flex Select Prime Pricer'!I14</f>
        <v>101.625</v>
      </c>
      <c r="E15" s="274"/>
      <c r="F15" s="298"/>
      <c r="G15" s="285" t="s">
        <v>22</v>
      </c>
      <c r="H15" s="286">
        <v>0</v>
      </c>
      <c r="I15" s="286">
        <v>-0.125</v>
      </c>
      <c r="J15" s="286">
        <v>-0.25</v>
      </c>
      <c r="K15" s="286">
        <v>-0.625</v>
      </c>
      <c r="L15" s="286">
        <v>-0.625</v>
      </c>
      <c r="M15" s="286">
        <v>-1</v>
      </c>
      <c r="N15" s="286">
        <v>-2.375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102.01</v>
      </c>
      <c r="D16" s="273">
        <f>'Flex Select Prime Pricer'!I15</f>
        <v>101.875</v>
      </c>
      <c r="E16" s="274"/>
      <c r="F16" s="298"/>
      <c r="G16" s="285" t="s">
        <v>24</v>
      </c>
      <c r="H16" s="286">
        <v>-0.125</v>
      </c>
      <c r="I16" s="286">
        <v>-0.125</v>
      </c>
      <c r="J16" s="286">
        <v>-0.375</v>
      </c>
      <c r="K16" s="286">
        <v>-0.75</v>
      </c>
      <c r="L16" s="286">
        <v>-0.75</v>
      </c>
      <c r="M16" s="286">
        <v>-1.125</v>
      </c>
      <c r="N16" s="286">
        <v>-2.375</v>
      </c>
      <c r="O16" s="287">
        <v>-4.625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102.26</v>
      </c>
      <c r="D17" s="273">
        <f>'Flex Select Prime Pricer'!I16</f>
        <v>102.125</v>
      </c>
      <c r="E17" s="274"/>
      <c r="F17" s="298"/>
      <c r="G17" s="285" t="s">
        <v>26</v>
      </c>
      <c r="H17" s="286">
        <v>-0.125</v>
      </c>
      <c r="I17" s="286">
        <v>-0.375</v>
      </c>
      <c r="J17" s="286">
        <v>-0.5</v>
      </c>
      <c r="K17" s="286">
        <v>-0.875</v>
      </c>
      <c r="L17" s="286">
        <v>-1.25</v>
      </c>
      <c r="M17" s="286">
        <v>-1.5</v>
      </c>
      <c r="N17" s="286">
        <v>-3.25</v>
      </c>
      <c r="O17" s="293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102.51</v>
      </c>
      <c r="D18" s="273">
        <f>'Flex Select Prime Pricer'!I17</f>
        <v>102.375</v>
      </c>
      <c r="E18" s="274"/>
      <c r="F18" s="298"/>
      <c r="G18" s="285" t="s">
        <v>28</v>
      </c>
      <c r="H18" s="286">
        <v>-0.375</v>
      </c>
      <c r="I18" s="286">
        <v>-0.5</v>
      </c>
      <c r="J18" s="286">
        <v>-0.5</v>
      </c>
      <c r="K18" s="286">
        <v>-0.875</v>
      </c>
      <c r="L18" s="286">
        <v>-1.5</v>
      </c>
      <c r="M18" s="286">
        <v>-2.375</v>
      </c>
      <c r="N18" s="293" t="s">
        <v>18</v>
      </c>
      <c r="O18" s="293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102.76</v>
      </c>
      <c r="D19" s="273">
        <f>'Flex Select Prime Pricer'!I18</f>
        <v>102.625</v>
      </c>
      <c r="E19" s="274"/>
      <c r="F19" s="298"/>
      <c r="G19" s="285" t="s">
        <v>30</v>
      </c>
      <c r="H19" s="286">
        <v>-0.75</v>
      </c>
      <c r="I19" s="286">
        <v>-1</v>
      </c>
      <c r="J19" s="286">
        <v>-1.375</v>
      </c>
      <c r="K19" s="286">
        <v>-1.875</v>
      </c>
      <c r="L19" s="286">
        <v>-2.5</v>
      </c>
      <c r="M19" s="286">
        <v>-3.5</v>
      </c>
      <c r="N19" s="293" t="s">
        <v>18</v>
      </c>
      <c r="O19" s="293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103.01</v>
      </c>
      <c r="D20" s="273">
        <f>'Flex Select Prime Pricer'!I19</f>
        <v>102.875</v>
      </c>
      <c r="E20" s="274"/>
      <c r="F20" s="298"/>
      <c r="G20" s="285" t="s">
        <v>109</v>
      </c>
      <c r="H20" s="286">
        <v>-1.25</v>
      </c>
      <c r="I20" s="286">
        <v>-1.25</v>
      </c>
      <c r="J20" s="286">
        <v>-1.5</v>
      </c>
      <c r="K20" s="286">
        <v>-2.375</v>
      </c>
      <c r="L20" s="286">
        <v>-3.25</v>
      </c>
      <c r="M20" s="305" t="s">
        <v>18</v>
      </c>
      <c r="N20" s="293" t="s">
        <v>18</v>
      </c>
      <c r="O20" s="293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103.26</v>
      </c>
      <c r="D21" s="273">
        <f>'Flex Select Prime Pricer'!I20</f>
        <v>103.125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103.51</v>
      </c>
      <c r="D22" s="273">
        <f>'Flex Select Prime Pricer'!I21</f>
        <v>103.375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25">
      <c r="B23" s="272">
        <f>'Flex Select Prime Pricer'!A22-0.001</f>
        <v>8.4990000000000006</v>
      </c>
      <c r="C23" s="273">
        <f>'Flex Select Prime Pricer'!H22</f>
        <v>103.76</v>
      </c>
      <c r="D23" s="273">
        <f>'Flex Select Prime Pricer'!I22</f>
        <v>103.625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104.01</v>
      </c>
      <c r="D24" s="273">
        <f>'Flex Select Prime Pricer'!I23</f>
        <v>103.875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104.26</v>
      </c>
      <c r="D25" s="273">
        <f>'Flex Select Prime Pricer'!I24</f>
        <v>104.125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25">
      <c r="B26" s="272">
        <f>'Flex Select Prime Pricer'!A25-0.001</f>
        <v>8.8740000000000006</v>
      </c>
      <c r="C26" s="273">
        <f>'Flex Select Prime Pricer'!H25</f>
        <v>104.51</v>
      </c>
      <c r="D26" s="273">
        <f>'Flex Select Prime Pricer'!I25</f>
        <v>104.375</v>
      </c>
      <c r="E26" s="274"/>
      <c r="F26" s="315"/>
      <c r="G26" s="320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25">
      <c r="B27" s="272">
        <f>'Flex Select Prime Pricer'!A26-0.001</f>
        <v>8.9990000000000006</v>
      </c>
      <c r="C27" s="273">
        <f>'Flex Select Prime Pricer'!H26</f>
        <v>104.69750000000001</v>
      </c>
      <c r="D27" s="273">
        <f>'Flex Select Prime Pricer'!I26</f>
        <v>104.5625</v>
      </c>
      <c r="E27" s="274"/>
      <c r="F27" s="315"/>
      <c r="G27" s="320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25">
      <c r="B28" s="272">
        <f>'Flex Select Prime Pricer'!A27-0.001</f>
        <v>9.1240000000000006</v>
      </c>
      <c r="C28" s="273">
        <f>'Flex Select Prime Pricer'!H27</f>
        <v>104.88500000000001</v>
      </c>
      <c r="D28" s="273">
        <f>'Flex Select Prime Pricer'!I27</f>
        <v>104.75</v>
      </c>
      <c r="E28" s="274"/>
      <c r="F28" s="315"/>
      <c r="G28" s="320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105.07250000000001</v>
      </c>
      <c r="D29" s="273">
        <f>'Flex Select Prime Pricer'!I28</f>
        <v>104.9375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105.22875000000001</v>
      </c>
      <c r="D30" s="273">
        <f>'Flex Select Prime Pricer'!I29</f>
        <v>105.09375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105.38500000000001</v>
      </c>
      <c r="D31" s="273">
        <f>'Flex Select Prime Pricer'!I30</f>
        <v>105.25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25">
      <c r="B32" s="272">
        <f>'Flex Select Prime Pricer'!A31-0.001</f>
        <v>9.6240000000000006</v>
      </c>
      <c r="C32" s="273">
        <f>'Flex Select Prime Pricer'!H31</f>
        <v>105.54125000000001</v>
      </c>
      <c r="D32" s="273">
        <f>'Flex Select Prime Pricer'!I31</f>
        <v>105.40625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105.69750000000001</v>
      </c>
      <c r="D33" s="273">
        <f>'Flex Select Prime Pricer'!I32</f>
        <v>105.5625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25">
      <c r="B34" s="272">
        <f>'Flex Select Prime Pricer'!A33-0.001</f>
        <v>9.8740000000000006</v>
      </c>
      <c r="C34" s="273">
        <f>'Flex Select Prime Pricer'!H33</f>
        <v>105.85375000000001</v>
      </c>
      <c r="D34" s="273">
        <f>'Flex Select Prime Pricer'!I33</f>
        <v>105.71875</v>
      </c>
      <c r="E34" s="274"/>
      <c r="F34" s="315"/>
      <c r="G34" s="320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25">
      <c r="B35" s="272">
        <f>'Flex Select Prime Pricer'!A34-0.001</f>
        <v>9.9990000000000006</v>
      </c>
      <c r="C35" s="273">
        <f>'Flex Select Prime Pricer'!H34</f>
        <v>106.01</v>
      </c>
      <c r="D35" s="273">
        <f>'Flex Select Prime Pricer'!I34</f>
        <v>105.875</v>
      </c>
      <c r="E35" s="280"/>
      <c r="F35" s="315"/>
      <c r="G35" s="320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106.16625000000001</v>
      </c>
      <c r="D36" s="273">
        <f>'Flex Select Prime Pricer'!I35</f>
        <v>106.03125</v>
      </c>
      <c r="E36" s="280"/>
      <c r="F36" s="315"/>
      <c r="G36" s="320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106.32250000000001</v>
      </c>
      <c r="D37" s="273">
        <f>'Flex Select Prime Pricer'!I36</f>
        <v>106.1875</v>
      </c>
      <c r="E37" s="280"/>
      <c r="F37" s="315"/>
      <c r="G37" s="320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1">
        <v>-2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106.47875000000001</v>
      </c>
      <c r="D38" s="273">
        <f>'Flex Select Prime Pricer'!I37</f>
        <v>106.34375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106.63500000000001</v>
      </c>
      <c r="D39" s="273">
        <f>'Flex Select Prime Pricer'!I38</f>
        <v>106.5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106.79125000000001</v>
      </c>
      <c r="D40" s="273">
        <f>'Flex Select Prime Pricer'!I39</f>
        <v>106.65625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106.94750000000001</v>
      </c>
      <c r="D41" s="273">
        <f>'Flex Select Prime Pricer'!I40</f>
        <v>106.8125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25">
      <c r="B42" s="272">
        <f>'Flex Select Prime Pricer'!A41-0.001</f>
        <v>10.874000000000001</v>
      </c>
      <c r="C42" s="273">
        <f>'Flex Select Prime Pricer'!H41</f>
        <v>107.10375000000001</v>
      </c>
      <c r="D42" s="273">
        <f>'Flex Select Prime Pricer'!I41</f>
        <v>106.96875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25">
      <c r="B43" s="272">
        <f>'Flex Select Prime Pricer'!A42-0.001</f>
        <v>10.999000000000001</v>
      </c>
      <c r="C43" s="273">
        <f>'Flex Select Prime Pricer'!H42</f>
        <v>107.26</v>
      </c>
      <c r="D43" s="273">
        <f>'Flex Select Prime Pricer'!I42</f>
        <v>107.125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25">
      <c r="B44" s="272">
        <f>'Flex Select Prime Pricer'!A43-0.001</f>
        <v>11.124000000000001</v>
      </c>
      <c r="C44" s="273">
        <f>'Flex Select Prime Pricer'!H43</f>
        <v>107.41625000000001</v>
      </c>
      <c r="D44" s="273">
        <f>'Flex Select Prime Pricer'!I43</f>
        <v>107.28125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25">
      <c r="B45" s="345">
        <f>'Flex Select Prime Pricer'!A44-0.001</f>
        <v>11.249000000000001</v>
      </c>
      <c r="C45" s="346">
        <f>'Flex Select Prime Pricer'!H44</f>
        <v>107.57250000000001</v>
      </c>
      <c r="D45" s="346">
        <f>'Flex Select Prime Pricer'!I44</f>
        <v>107.4375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">
      <c r="B46" s="348" t="s">
        <v>151</v>
      </c>
      <c r="C46" s="349"/>
      <c r="D46" s="350">
        <v>98</v>
      </c>
      <c r="E46" s="351"/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25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7">
        <v>-0.625</v>
      </c>
      <c r="U47" s="357">
        <v>-0.625</v>
      </c>
      <c r="V47" s="357">
        <v>-0.625</v>
      </c>
      <c r="W47" s="357">
        <v>-0.625</v>
      </c>
      <c r="X47" s="358">
        <v>-0.625</v>
      </c>
    </row>
    <row r="48" spans="2:24" ht="19.149999999999999" customHeight="1" x14ac:dyDescent="0.25">
      <c r="B48" s="359" t="s">
        <v>158</v>
      </c>
      <c r="C48" s="360" t="s">
        <v>159</v>
      </c>
      <c r="D48" s="361">
        <v>-1.75</v>
      </c>
      <c r="E48" s="286">
        <v>100.5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57">
        <v>-0.375</v>
      </c>
      <c r="V48" s="357">
        <v>-0.375</v>
      </c>
      <c r="W48" s="357">
        <v>-0.375</v>
      </c>
      <c r="X48" s="358">
        <v>-0.375</v>
      </c>
    </row>
    <row r="49" spans="2:31" ht="18.600000000000001" customHeight="1" x14ac:dyDescent="0.25">
      <c r="B49" s="359"/>
      <c r="C49" s="360">
        <v>12</v>
      </c>
      <c r="D49" s="361">
        <v>-1.25</v>
      </c>
      <c r="E49" s="286">
        <v>101.5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7">
        <v>-0.375</v>
      </c>
      <c r="X49" s="358">
        <v>-0.375</v>
      </c>
    </row>
    <row r="50" spans="2:31" ht="16.899999999999999" customHeight="1" x14ac:dyDescent="0.25">
      <c r="B50" s="359"/>
      <c r="C50" s="360">
        <v>24</v>
      </c>
      <c r="D50" s="361">
        <v>-0.5</v>
      </c>
      <c r="E50" s="286">
        <v>102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58">
        <v>-0.625</v>
      </c>
      <c r="Y50" s="362"/>
      <c r="Z50" s="363"/>
      <c r="AA50" s="363"/>
      <c r="AB50" s="363"/>
      <c r="AC50" s="363"/>
    </row>
    <row r="51" spans="2:31" x14ac:dyDescent="0.25">
      <c r="B51" s="359"/>
      <c r="C51" s="360">
        <v>36</v>
      </c>
      <c r="D51" s="361">
        <v>0</v>
      </c>
      <c r="E51" s="286">
        <v>103</v>
      </c>
      <c r="F51" s="344"/>
      <c r="G51" s="320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58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25">
      <c r="B52" s="359"/>
      <c r="C52" s="360">
        <v>48</v>
      </c>
      <c r="D52" s="361">
        <v>0.25</v>
      </c>
      <c r="E52" s="286">
        <v>103</v>
      </c>
      <c r="F52" s="344"/>
      <c r="G52" s="320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25">
      <c r="B53" s="359"/>
      <c r="C53" s="360">
        <v>60</v>
      </c>
      <c r="D53" s="361">
        <v>0.5</v>
      </c>
      <c r="E53" s="286">
        <v>103</v>
      </c>
      <c r="F53" s="344"/>
      <c r="G53" s="320" t="s">
        <v>170</v>
      </c>
      <c r="H53" s="273">
        <v>-2</v>
      </c>
      <c r="I53" s="273">
        <v>-2</v>
      </c>
      <c r="J53" s="273">
        <v>-2</v>
      </c>
      <c r="K53" s="273">
        <v>-2.125</v>
      </c>
      <c r="L53" s="273">
        <v>-2.375</v>
      </c>
      <c r="M53" s="273">
        <v>-2.625</v>
      </c>
      <c r="N53" s="324" t="s">
        <v>18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25">
      <c r="B54" s="359"/>
      <c r="C54" s="360" t="s">
        <v>172</v>
      </c>
      <c r="D54" s="361">
        <v>-1</v>
      </c>
      <c r="E54" s="286">
        <v>103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174</v>
      </c>
      <c r="R54" s="357">
        <v>-1.125</v>
      </c>
      <c r="S54" s="357">
        <v>-1.5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25">
      <c r="B55" s="368" t="s">
        <v>175</v>
      </c>
      <c r="C55" s="369"/>
      <c r="D55" s="369"/>
      <c r="E55" s="267" t="s">
        <v>176</v>
      </c>
      <c r="F55" s="344"/>
      <c r="G55" s="320" t="s">
        <v>177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0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58">
        <v>-0.5</v>
      </c>
    </row>
    <row r="56" spans="2:31" ht="15" customHeight="1" x14ac:dyDescent="0.25">
      <c r="B56" s="370" t="s">
        <v>179</v>
      </c>
      <c r="C56" s="371" t="s">
        <v>180</v>
      </c>
      <c r="D56" s="372" t="s">
        <v>181</v>
      </c>
      <c r="E56" s="373">
        <f>'Flex Select Prime Pricer'!$B$3</f>
        <v>5.32</v>
      </c>
      <c r="F56" s="344"/>
      <c r="G56" s="320" t="s">
        <v>182</v>
      </c>
      <c r="H56" s="374">
        <v>-1</v>
      </c>
      <c r="I56" s="374">
        <v>-1</v>
      </c>
      <c r="J56" s="374">
        <v>-1</v>
      </c>
      <c r="K56" s="374">
        <v>-1</v>
      </c>
      <c r="L56" s="375">
        <v>-1.125</v>
      </c>
      <c r="M56" s="375">
        <v>-1.25</v>
      </c>
      <c r="N56" s="375">
        <v>-1.25</v>
      </c>
      <c r="O56" s="324" t="s">
        <v>18</v>
      </c>
      <c r="P56" s="280"/>
      <c r="Q56" s="360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6" t="s">
        <v>18</v>
      </c>
    </row>
    <row r="57" spans="2:31" ht="15" customHeight="1" x14ac:dyDescent="0.25">
      <c r="B57" s="377" t="s">
        <v>184</v>
      </c>
      <c r="C57" s="378"/>
      <c r="D57" s="378"/>
      <c r="E57" s="378"/>
      <c r="F57" s="344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25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25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25">
      <c r="B60" s="395"/>
      <c r="C60" s="396"/>
      <c r="D60" s="396"/>
      <c r="E60" s="386"/>
      <c r="F60" s="397"/>
      <c r="G60" s="398"/>
      <c r="H60" s="398" t="s">
        <v>18</v>
      </c>
      <c r="I60" s="398" t="s">
        <v>18</v>
      </c>
      <c r="J60" s="398" t="s">
        <v>18</v>
      </c>
      <c r="K60" s="398" t="s">
        <v>18</v>
      </c>
      <c r="L60" s="398" t="s">
        <v>18</v>
      </c>
      <c r="M60" s="398" t="s">
        <v>18</v>
      </c>
      <c r="N60" s="398" t="s">
        <v>18</v>
      </c>
      <c r="O60" s="398" t="s">
        <v>18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5" thickBot="1" x14ac:dyDescent="0.3">
      <c r="B61" s="399"/>
      <c r="C61" s="400"/>
      <c r="D61" s="400"/>
      <c r="E61" s="401"/>
      <c r="F61" s="402" t="s">
        <v>189</v>
      </c>
      <c r="G61" s="402"/>
      <c r="H61" s="402" t="s">
        <v>190</v>
      </c>
      <c r="I61" s="402"/>
      <c r="J61" s="402"/>
      <c r="K61" s="402" t="s">
        <v>191</v>
      </c>
      <c r="L61" s="402"/>
      <c r="M61" s="402"/>
      <c r="N61" s="402"/>
      <c r="O61" s="402"/>
      <c r="P61" s="403"/>
      <c r="Q61" s="404" t="s">
        <v>192</v>
      </c>
      <c r="R61" s="404"/>
      <c r="S61" s="404"/>
      <c r="T61" s="404"/>
      <c r="U61" s="404"/>
      <c r="V61" s="404"/>
      <c r="W61" s="404"/>
      <c r="X61" s="405"/>
    </row>
    <row r="63" spans="2:31" x14ac:dyDescent="0.25">
      <c r="G63" s="406"/>
      <c r="H63" s="407"/>
      <c r="I63" s="407"/>
      <c r="J63" s="407"/>
      <c r="K63" s="407"/>
      <c r="L63" s="407"/>
      <c r="M63" s="407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8274E-E2F2-4DE7-8665-D9857080F52C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8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09">
        <v>6.5</v>
      </c>
      <c r="B6" s="218">
        <v>97.76</v>
      </c>
      <c r="C6" s="220">
        <v>97.625</v>
      </c>
      <c r="E6" s="410"/>
      <c r="F6" s="410"/>
      <c r="H6" s="222">
        <f t="shared" ref="H6:I21" si="0">E6+B6</f>
        <v>97.76</v>
      </c>
      <c r="I6" s="223">
        <f t="shared" si="0"/>
        <v>97.625</v>
      </c>
      <c r="J6" s="224">
        <f>I6-H6</f>
        <v>-0.13500000000000512</v>
      </c>
      <c r="L6" s="225"/>
      <c r="M6" s="411"/>
    </row>
    <row r="7" spans="1:19" ht="15.75" x14ac:dyDescent="0.25">
      <c r="A7" s="409">
        <v>6.625</v>
      </c>
      <c r="B7" s="218">
        <v>98.385000000000005</v>
      </c>
      <c r="C7" s="220">
        <v>98.25</v>
      </c>
      <c r="E7" s="410"/>
      <c r="F7" s="410"/>
      <c r="H7" s="222">
        <f t="shared" si="0"/>
        <v>98.385000000000005</v>
      </c>
      <c r="I7" s="223">
        <f t="shared" si="0"/>
        <v>98.25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09">
        <v>6.75</v>
      </c>
      <c r="B8" s="218">
        <v>99.01</v>
      </c>
      <c r="C8" s="220">
        <v>98.875</v>
      </c>
      <c r="E8" s="410"/>
      <c r="F8" s="410"/>
      <c r="H8" s="222">
        <f t="shared" si="0"/>
        <v>99.01</v>
      </c>
      <c r="I8" s="223">
        <f t="shared" si="0"/>
        <v>98.875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09">
        <v>6.875</v>
      </c>
      <c r="B9" s="218">
        <v>99.635000000000005</v>
      </c>
      <c r="C9" s="220">
        <v>99.5</v>
      </c>
      <c r="E9" s="410"/>
      <c r="F9" s="410"/>
      <c r="H9" s="222">
        <f t="shared" si="0"/>
        <v>99.635000000000005</v>
      </c>
      <c r="I9" s="223">
        <f t="shared" si="0"/>
        <v>99.5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09">
        <v>7</v>
      </c>
      <c r="B10" s="218">
        <v>100.26</v>
      </c>
      <c r="C10" s="220">
        <v>100.125</v>
      </c>
      <c r="E10" s="410"/>
      <c r="F10" s="410"/>
      <c r="H10" s="222">
        <f t="shared" si="0"/>
        <v>100.26</v>
      </c>
      <c r="I10" s="223">
        <f t="shared" si="0"/>
        <v>100.125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09">
        <v>7.125</v>
      </c>
      <c r="B11" s="218">
        <v>100.76</v>
      </c>
      <c r="C11" s="220">
        <v>100.625</v>
      </c>
      <c r="E11" s="410"/>
      <c r="F11" s="410"/>
      <c r="H11" s="222">
        <f t="shared" si="0"/>
        <v>100.76</v>
      </c>
      <c r="I11" s="223">
        <f t="shared" si="0"/>
        <v>100.625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09">
        <v>7.25</v>
      </c>
      <c r="B12" s="218">
        <v>101.13500000000001</v>
      </c>
      <c r="C12" s="220">
        <v>101</v>
      </c>
      <c r="E12" s="410"/>
      <c r="F12" s="410"/>
      <c r="H12" s="222">
        <f t="shared" si="0"/>
        <v>101.13500000000001</v>
      </c>
      <c r="I12" s="223">
        <f t="shared" si="0"/>
        <v>101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09">
        <v>7.375</v>
      </c>
      <c r="B13" s="218">
        <v>101.51</v>
      </c>
      <c r="C13" s="220">
        <v>101.375</v>
      </c>
      <c r="E13" s="410"/>
      <c r="F13" s="410"/>
      <c r="H13" s="222">
        <f t="shared" si="0"/>
        <v>101.51</v>
      </c>
      <c r="I13" s="223">
        <f t="shared" si="0"/>
        <v>101.375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09">
        <v>7.5</v>
      </c>
      <c r="B14" s="218">
        <v>101.76</v>
      </c>
      <c r="C14" s="220">
        <v>101.625</v>
      </c>
      <c r="E14" s="410"/>
      <c r="F14" s="410"/>
      <c r="H14" s="222">
        <f t="shared" si="0"/>
        <v>101.76</v>
      </c>
      <c r="I14" s="223">
        <f t="shared" si="0"/>
        <v>101.625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09">
        <v>7.625</v>
      </c>
      <c r="B15" s="218">
        <v>102.01</v>
      </c>
      <c r="C15" s="220">
        <v>101.875</v>
      </c>
      <c r="E15" s="410"/>
      <c r="F15" s="410"/>
      <c r="H15" s="222">
        <f t="shared" si="0"/>
        <v>102.01</v>
      </c>
      <c r="I15" s="223">
        <f t="shared" si="0"/>
        <v>101.875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09">
        <v>7.75</v>
      </c>
      <c r="B16" s="218">
        <v>102.26</v>
      </c>
      <c r="C16" s="220">
        <v>102.125</v>
      </c>
      <c r="E16" s="410"/>
      <c r="F16" s="410"/>
      <c r="H16" s="222">
        <f t="shared" si="0"/>
        <v>102.26</v>
      </c>
      <c r="I16" s="223">
        <f t="shared" si="0"/>
        <v>102.125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09">
        <v>7.875</v>
      </c>
      <c r="B17" s="218">
        <v>102.51</v>
      </c>
      <c r="C17" s="220">
        <v>102.375</v>
      </c>
      <c r="E17" s="410"/>
      <c r="F17" s="410"/>
      <c r="H17" s="222">
        <f t="shared" si="0"/>
        <v>102.51</v>
      </c>
      <c r="I17" s="223">
        <f t="shared" si="0"/>
        <v>102.375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09">
        <v>8</v>
      </c>
      <c r="B18" s="218">
        <v>102.76</v>
      </c>
      <c r="C18" s="220">
        <v>102.625</v>
      </c>
      <c r="E18" s="410"/>
      <c r="F18" s="410"/>
      <c r="H18" s="222">
        <f t="shared" si="0"/>
        <v>102.76</v>
      </c>
      <c r="I18" s="223">
        <f t="shared" si="0"/>
        <v>102.625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09">
        <v>8.125</v>
      </c>
      <c r="B19" s="218">
        <v>103.01</v>
      </c>
      <c r="C19" s="220">
        <v>102.875</v>
      </c>
      <c r="E19" s="410"/>
      <c r="F19" s="410"/>
      <c r="H19" s="222">
        <f t="shared" si="0"/>
        <v>103.01</v>
      </c>
      <c r="I19" s="223">
        <f t="shared" si="0"/>
        <v>102.875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09">
        <v>8.25</v>
      </c>
      <c r="B20" s="218">
        <v>103.26</v>
      </c>
      <c r="C20" s="220">
        <v>103.125</v>
      </c>
      <c r="E20" s="410"/>
      <c r="F20" s="410"/>
      <c r="H20" s="222">
        <f t="shared" si="0"/>
        <v>103.26</v>
      </c>
      <c r="I20" s="223">
        <f t="shared" si="0"/>
        <v>103.125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09">
        <v>8.375</v>
      </c>
      <c r="B21" s="218">
        <v>103.51</v>
      </c>
      <c r="C21" s="220">
        <v>103.375</v>
      </c>
      <c r="E21" s="410"/>
      <c r="F21" s="410"/>
      <c r="H21" s="222">
        <f t="shared" si="0"/>
        <v>103.51</v>
      </c>
      <c r="I21" s="223">
        <f t="shared" si="0"/>
        <v>103.375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09">
        <v>8.5</v>
      </c>
      <c r="B22" s="218">
        <v>103.76</v>
      </c>
      <c r="C22" s="220">
        <v>103.625</v>
      </c>
      <c r="E22" s="410"/>
      <c r="F22" s="410"/>
      <c r="H22" s="222">
        <f t="shared" ref="H22:I59" si="3">E22+B22</f>
        <v>103.76</v>
      </c>
      <c r="I22" s="223">
        <f t="shared" si="3"/>
        <v>103.625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09">
        <v>8.625</v>
      </c>
      <c r="B23" s="218">
        <v>104.01</v>
      </c>
      <c r="C23" s="220">
        <v>103.875</v>
      </c>
      <c r="E23" s="410"/>
      <c r="F23" s="410"/>
      <c r="H23" s="222">
        <f t="shared" si="3"/>
        <v>104.01</v>
      </c>
      <c r="I23" s="223">
        <f t="shared" si="3"/>
        <v>103.875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09">
        <v>8.75</v>
      </c>
      <c r="B24" s="218">
        <v>104.26</v>
      </c>
      <c r="C24" s="220">
        <v>104.125</v>
      </c>
      <c r="E24" s="410"/>
      <c r="F24" s="410"/>
      <c r="H24" s="222">
        <f t="shared" si="3"/>
        <v>104.26</v>
      </c>
      <c r="I24" s="223">
        <f t="shared" si="3"/>
        <v>104.125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09">
        <v>8.875</v>
      </c>
      <c r="B25" s="218">
        <v>104.51</v>
      </c>
      <c r="C25" s="220">
        <v>104.375</v>
      </c>
      <c r="E25" s="410"/>
      <c r="F25" s="410"/>
      <c r="H25" s="222">
        <f t="shared" si="3"/>
        <v>104.51</v>
      </c>
      <c r="I25" s="223">
        <f t="shared" si="3"/>
        <v>104.375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09">
        <v>9</v>
      </c>
      <c r="B26" s="218">
        <v>104.69750000000001</v>
      </c>
      <c r="C26" s="220">
        <v>104.5625</v>
      </c>
      <c r="E26" s="410"/>
      <c r="F26" s="410"/>
      <c r="H26" s="222">
        <f t="shared" si="3"/>
        <v>104.69750000000001</v>
      </c>
      <c r="I26" s="223">
        <f t="shared" si="3"/>
        <v>104.5625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09">
        <v>9.125</v>
      </c>
      <c r="B27" s="218">
        <v>104.88500000000001</v>
      </c>
      <c r="C27" s="220">
        <v>104.75</v>
      </c>
      <c r="E27" s="410"/>
      <c r="F27" s="410"/>
      <c r="H27" s="222">
        <f t="shared" si="3"/>
        <v>104.88500000000001</v>
      </c>
      <c r="I27" s="223">
        <f t="shared" si="3"/>
        <v>104.75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09">
        <v>9.25</v>
      </c>
      <c r="B28" s="218">
        <v>105.07250000000001</v>
      </c>
      <c r="C28" s="220">
        <v>104.9375</v>
      </c>
      <c r="E28" s="410"/>
      <c r="F28" s="410"/>
      <c r="H28" s="222">
        <f t="shared" si="3"/>
        <v>105.07250000000001</v>
      </c>
      <c r="I28" s="223">
        <f t="shared" si="3"/>
        <v>104.9375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09">
        <v>9.375</v>
      </c>
      <c r="B29" s="218">
        <v>105.22875000000001</v>
      </c>
      <c r="C29" s="220">
        <v>105.09375</v>
      </c>
      <c r="E29" s="410"/>
      <c r="F29" s="410"/>
      <c r="H29" s="222">
        <f t="shared" si="3"/>
        <v>105.22875000000001</v>
      </c>
      <c r="I29" s="223">
        <f t="shared" si="3"/>
        <v>105.09375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09">
        <v>9.5</v>
      </c>
      <c r="B30" s="218">
        <v>105.38500000000001</v>
      </c>
      <c r="C30" s="220">
        <v>105.25</v>
      </c>
      <c r="E30" s="410"/>
      <c r="F30" s="410"/>
      <c r="H30" s="222">
        <f t="shared" si="3"/>
        <v>105.38500000000001</v>
      </c>
      <c r="I30" s="223">
        <f t="shared" si="3"/>
        <v>105.25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09">
        <v>9.625</v>
      </c>
      <c r="B31" s="218">
        <v>105.54125000000001</v>
      </c>
      <c r="C31" s="220">
        <v>105.40625</v>
      </c>
      <c r="E31" s="410"/>
      <c r="F31" s="410"/>
      <c r="H31" s="222">
        <f t="shared" si="3"/>
        <v>105.54125000000001</v>
      </c>
      <c r="I31" s="223">
        <f t="shared" si="3"/>
        <v>105.40625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09">
        <v>9.75</v>
      </c>
      <c r="B32" s="218">
        <v>105.69750000000001</v>
      </c>
      <c r="C32" s="220">
        <v>105.5625</v>
      </c>
      <c r="E32" s="410"/>
      <c r="F32" s="410"/>
      <c r="H32" s="222">
        <f t="shared" si="3"/>
        <v>105.69750000000001</v>
      </c>
      <c r="I32" s="223">
        <f t="shared" si="3"/>
        <v>105.5625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09">
        <v>9.875</v>
      </c>
      <c r="B33" s="218">
        <v>105.85375000000001</v>
      </c>
      <c r="C33" s="220">
        <v>105.71875</v>
      </c>
      <c r="E33" s="410"/>
      <c r="F33" s="410"/>
      <c r="H33" s="222">
        <f t="shared" si="3"/>
        <v>105.85375000000001</v>
      </c>
      <c r="I33" s="223">
        <f t="shared" si="3"/>
        <v>105.71875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09">
        <v>10</v>
      </c>
      <c r="B34" s="218">
        <v>106.01</v>
      </c>
      <c r="C34" s="220">
        <v>105.875</v>
      </c>
      <c r="E34" s="410"/>
      <c r="F34" s="410"/>
      <c r="H34" s="222">
        <f t="shared" si="3"/>
        <v>106.01</v>
      </c>
      <c r="I34" s="223">
        <f t="shared" si="3"/>
        <v>105.875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09">
        <v>10.125</v>
      </c>
      <c r="B35" s="218">
        <v>106.16625000000001</v>
      </c>
      <c r="C35" s="220">
        <v>106.03125</v>
      </c>
      <c r="E35" s="410"/>
      <c r="F35" s="410"/>
      <c r="H35" s="222">
        <f t="shared" si="3"/>
        <v>106.16625000000001</v>
      </c>
      <c r="I35" s="223">
        <f t="shared" si="3"/>
        <v>106.03125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09">
        <v>10.25</v>
      </c>
      <c r="B36" s="218">
        <v>106.32250000000001</v>
      </c>
      <c r="C36" s="220">
        <v>106.1875</v>
      </c>
      <c r="E36" s="410"/>
      <c r="F36" s="410"/>
      <c r="H36" s="222">
        <f t="shared" si="3"/>
        <v>106.32250000000001</v>
      </c>
      <c r="I36" s="223">
        <f t="shared" si="3"/>
        <v>106.1875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09">
        <v>10.375</v>
      </c>
      <c r="B37" s="218">
        <v>106.47875000000001</v>
      </c>
      <c r="C37" s="220">
        <v>106.34375</v>
      </c>
      <c r="E37" s="410"/>
      <c r="F37" s="410"/>
      <c r="H37" s="222">
        <f t="shared" si="3"/>
        <v>106.47875000000001</v>
      </c>
      <c r="I37" s="223">
        <f t="shared" si="3"/>
        <v>106.34375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09">
        <v>10.5</v>
      </c>
      <c r="B38" s="218">
        <v>106.63500000000001</v>
      </c>
      <c r="C38" s="220">
        <v>106.5</v>
      </c>
      <c r="E38" s="410"/>
      <c r="F38" s="410"/>
      <c r="H38" s="222">
        <f t="shared" si="3"/>
        <v>106.63500000000001</v>
      </c>
      <c r="I38" s="223">
        <f t="shared" si="3"/>
        <v>106.5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09">
        <v>10.625</v>
      </c>
      <c r="B39" s="218">
        <v>106.79125000000001</v>
      </c>
      <c r="C39" s="220">
        <v>106.65625</v>
      </c>
      <c r="E39" s="410"/>
      <c r="F39" s="410"/>
      <c r="H39" s="222">
        <f t="shared" si="3"/>
        <v>106.79125000000001</v>
      </c>
      <c r="I39" s="223">
        <f t="shared" si="3"/>
        <v>106.65625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09">
        <v>10.75</v>
      </c>
      <c r="B40" s="218">
        <v>106.94750000000001</v>
      </c>
      <c r="C40" s="220">
        <v>106.8125</v>
      </c>
      <c r="E40" s="410"/>
      <c r="F40" s="410"/>
      <c r="H40" s="222">
        <f t="shared" si="3"/>
        <v>106.94750000000001</v>
      </c>
      <c r="I40" s="223">
        <f t="shared" si="3"/>
        <v>106.8125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09">
        <v>10.875</v>
      </c>
      <c r="B41" s="218">
        <v>107.10375000000001</v>
      </c>
      <c r="C41" s="220">
        <v>106.96875</v>
      </c>
      <c r="E41" s="410"/>
      <c r="F41" s="410"/>
      <c r="H41" s="222">
        <f t="shared" si="3"/>
        <v>107.10375000000001</v>
      </c>
      <c r="I41" s="223">
        <f t="shared" si="3"/>
        <v>106.96875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09">
        <v>11</v>
      </c>
      <c r="B42" s="218">
        <v>107.26</v>
      </c>
      <c r="C42" s="220">
        <v>107.125</v>
      </c>
      <c r="E42" s="410"/>
      <c r="F42" s="410"/>
      <c r="H42" s="222">
        <f t="shared" si="3"/>
        <v>107.26</v>
      </c>
      <c r="I42" s="223">
        <f t="shared" si="3"/>
        <v>107.125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09">
        <v>11.125</v>
      </c>
      <c r="B43" s="218">
        <v>107.41625000000001</v>
      </c>
      <c r="C43" s="220">
        <v>107.28125</v>
      </c>
      <c r="E43" s="410"/>
      <c r="F43" s="410"/>
      <c r="H43" s="222">
        <f t="shared" si="3"/>
        <v>107.41625000000001</v>
      </c>
      <c r="I43" s="223">
        <f t="shared" si="3"/>
        <v>107.28125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2">
        <v>11.25</v>
      </c>
      <c r="B44" s="228">
        <v>107.57250000000001</v>
      </c>
      <c r="C44" s="230">
        <v>107.4375</v>
      </c>
      <c r="E44" s="410"/>
      <c r="F44" s="410"/>
      <c r="H44" s="222">
        <f t="shared" si="3"/>
        <v>107.57250000000001</v>
      </c>
      <c r="I44" s="223">
        <f t="shared" si="3"/>
        <v>107.4375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30F57-4DB9-477C-BB35-A928310DBEE3}">
  <sheetPr published="0" codeName="Sheet5">
    <tabColor rgb="FF0070C0"/>
    <pageSetUpPr fitToPage="1"/>
  </sheetPr>
  <dimension ref="B1:Y57"/>
  <sheetViews>
    <sheetView zoomScaleNormal="100" workbookViewId="0">
      <selection activeCell="N7" sqref="N7:Q7"/>
    </sheetView>
  </sheetViews>
  <sheetFormatPr defaultColWidth="8.85546875" defaultRowHeight="14.25" x14ac:dyDescent="0.2"/>
  <cols>
    <col min="1" max="1" width="2.5703125" style="415" customWidth="1"/>
    <col min="2" max="2" width="21.7109375" style="413" customWidth="1"/>
    <col min="3" max="3" width="16" style="413" bestFit="1" customWidth="1"/>
    <col min="4" max="4" width="12.5703125" style="413" customWidth="1"/>
    <col min="5" max="5" width="13.5703125" style="415" customWidth="1"/>
    <col min="6" max="6" width="8.85546875" style="415"/>
    <col min="7" max="8" width="8.85546875" style="415" customWidth="1"/>
    <col min="9" max="9" width="38" style="415" customWidth="1"/>
    <col min="10" max="12" width="8.85546875" style="415"/>
    <col min="13" max="13" width="11" style="415" customWidth="1"/>
    <col min="14" max="14" width="8.85546875" style="415"/>
    <col min="15" max="15" width="10" style="415" customWidth="1"/>
    <col min="16" max="16" width="10.42578125" style="415" customWidth="1"/>
    <col min="17" max="17" width="0.85546875" style="415" customWidth="1"/>
    <col min="18" max="18" width="24.28515625" style="415" customWidth="1"/>
    <col min="19" max="19" width="8.85546875" style="415"/>
    <col min="20" max="20" width="9.7109375" style="415" customWidth="1"/>
    <col min="21" max="21" width="11" style="415" customWidth="1"/>
    <col min="22" max="16384" width="8.85546875" style="415"/>
  </cols>
  <sheetData>
    <row r="1" spans="2:24" ht="14.45" customHeight="1" thickBot="1" x14ac:dyDescent="0.25">
      <c r="C1" s="414"/>
      <c r="D1" s="414"/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pans="2:24" ht="14.45" customHeight="1" x14ac:dyDescent="0.2">
      <c r="B2" s="417" t="s">
        <v>0</v>
      </c>
      <c r="C2" s="418"/>
      <c r="D2" s="418"/>
      <c r="E2" s="419"/>
      <c r="F2" s="420" t="s">
        <v>194</v>
      </c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19"/>
      <c r="R2" s="421"/>
      <c r="S2" s="421"/>
      <c r="T2" s="421"/>
      <c r="U2" s="421"/>
      <c r="V2" s="421"/>
      <c r="W2" s="421"/>
      <c r="X2" s="422"/>
    </row>
    <row r="3" spans="2:24" ht="15" customHeight="1" x14ac:dyDescent="0.25">
      <c r="B3" s="423"/>
      <c r="C3" s="424"/>
      <c r="D3" s="424"/>
      <c r="E3" s="425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7"/>
      <c r="T3"/>
      <c r="X3" s="428"/>
    </row>
    <row r="4" spans="2:24" ht="14.45" customHeight="1" x14ac:dyDescent="0.25">
      <c r="B4" s="429" t="s">
        <v>195</v>
      </c>
      <c r="C4" s="430"/>
      <c r="D4" s="431" t="str">
        <f>TEXT(Control!$B$1,"MM/DD/YYYY")&amp;" "&amp;Control!B2</f>
        <v>03/22/2024 A</v>
      </c>
      <c r="E4" s="427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7"/>
      <c r="X4" s="428"/>
    </row>
    <row r="5" spans="2:24" ht="15" customHeight="1" x14ac:dyDescent="0.25">
      <c r="B5" s="432" t="s">
        <v>196</v>
      </c>
      <c r="C5" s="433"/>
      <c r="D5" s="434"/>
      <c r="E5" s="435" t="s">
        <v>197</v>
      </c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6"/>
      <c r="S5" s="436"/>
      <c r="T5" s="436"/>
      <c r="U5" s="436"/>
      <c r="V5" s="436"/>
      <c r="W5" s="436"/>
      <c r="X5" s="437"/>
    </row>
    <row r="6" spans="2:24" ht="15.75" x14ac:dyDescent="0.2">
      <c r="B6" s="438" t="s">
        <v>4</v>
      </c>
      <c r="C6" s="439" t="s">
        <v>98</v>
      </c>
      <c r="D6" s="439" t="s">
        <v>99</v>
      </c>
      <c r="E6" s="427"/>
      <c r="F6" s="440" t="s">
        <v>198</v>
      </c>
      <c r="G6" s="440"/>
      <c r="H6" s="441"/>
      <c r="I6" s="441"/>
      <c r="J6" s="442" t="s">
        <v>199</v>
      </c>
      <c r="K6" s="443">
        <v>0.55000000000000004</v>
      </c>
      <c r="L6" s="443">
        <v>0.6</v>
      </c>
      <c r="M6" s="443">
        <v>0.65</v>
      </c>
      <c r="N6" s="443">
        <v>0.70000000000000018</v>
      </c>
      <c r="O6" s="443">
        <v>0.75000000000000022</v>
      </c>
      <c r="P6" s="443">
        <v>0.80000000000000027</v>
      </c>
      <c r="Q6" s="427"/>
      <c r="R6" s="444"/>
      <c r="S6" s="444"/>
      <c r="T6" s="444"/>
      <c r="U6" s="444"/>
      <c r="V6" s="444"/>
      <c r="W6" s="444"/>
      <c r="X6" s="445"/>
    </row>
    <row r="7" spans="2:24" ht="15.6" customHeight="1" x14ac:dyDescent="0.25">
      <c r="B7" s="446">
        <f>'Flex SP DSCR_MU Pricer'!A6-0.001</f>
        <v>6.4989999999999997</v>
      </c>
      <c r="C7" s="447" t="str">
        <f>'Flex SP DSCR_MU Pricer'!H6</f>
        <v>NA</v>
      </c>
      <c r="D7" s="448">
        <f>'Flex SP DSCR_MU Pricer'!I6</f>
        <v>97.688299999999998</v>
      </c>
      <c r="E7" s="449"/>
      <c r="F7" s="450" t="s">
        <v>200</v>
      </c>
      <c r="G7" s="451"/>
      <c r="H7" s="452" t="s">
        <v>104</v>
      </c>
      <c r="I7" s="453"/>
      <c r="J7" s="454">
        <v>0</v>
      </c>
      <c r="K7" s="455">
        <v>0</v>
      </c>
      <c r="L7" s="455">
        <v>0</v>
      </c>
      <c r="M7" s="455">
        <v>0</v>
      </c>
      <c r="N7" s="455">
        <v>-0.375</v>
      </c>
      <c r="O7" s="455">
        <v>-1.25</v>
      </c>
      <c r="P7" s="456">
        <v>-2.125</v>
      </c>
      <c r="Q7" s="457"/>
      <c r="R7" s="436" t="s">
        <v>121</v>
      </c>
      <c r="S7" s="436"/>
      <c r="T7" s="436"/>
      <c r="U7" s="436"/>
      <c r="V7" s="436"/>
      <c r="W7" s="436"/>
      <c r="X7" s="437"/>
    </row>
    <row r="8" spans="2:24" ht="15.75" x14ac:dyDescent="0.25">
      <c r="B8" s="446">
        <f>'Flex SP DSCR_MU Pricer'!A7-0.001</f>
        <v>6.6239999999999997</v>
      </c>
      <c r="C8" s="447" t="str">
        <f>'Flex SP DSCR_MU Pricer'!H7</f>
        <v>NA</v>
      </c>
      <c r="D8" s="448">
        <f>'Flex SP DSCR_MU Pricer'!I7</f>
        <v>98.313299999999998</v>
      </c>
      <c r="E8" s="457"/>
      <c r="F8" s="450"/>
      <c r="G8" s="451"/>
      <c r="H8" s="452" t="s">
        <v>22</v>
      </c>
      <c r="I8" s="453"/>
      <c r="J8" s="454">
        <v>0</v>
      </c>
      <c r="K8" s="455">
        <v>0</v>
      </c>
      <c r="L8" s="455">
        <v>0</v>
      </c>
      <c r="M8" s="455">
        <v>-0.125</v>
      </c>
      <c r="N8" s="458">
        <v>-0.5</v>
      </c>
      <c r="O8" s="458">
        <v>-1.375</v>
      </c>
      <c r="P8" s="455">
        <v>-2.625</v>
      </c>
      <c r="Q8" s="457"/>
      <c r="R8" s="436" t="s">
        <v>47</v>
      </c>
      <c r="S8" s="436"/>
      <c r="T8" s="436"/>
      <c r="U8" s="436"/>
      <c r="V8" s="436"/>
      <c r="W8" s="436"/>
      <c r="X8" s="437"/>
    </row>
    <row r="9" spans="2:24" ht="15.6" customHeight="1" x14ac:dyDescent="0.25">
      <c r="B9" s="446">
        <f>'Flex SP DSCR_MU Pricer'!A8-0.001</f>
        <v>6.7489999999999997</v>
      </c>
      <c r="C9" s="447" t="str">
        <f>'Flex SP DSCR_MU Pricer'!H8</f>
        <v>NA</v>
      </c>
      <c r="D9" s="448">
        <f>'Flex SP DSCR_MU Pricer'!I8</f>
        <v>98.938299999999998</v>
      </c>
      <c r="E9" s="457"/>
      <c r="F9" s="450"/>
      <c r="G9" s="451"/>
      <c r="H9" s="452" t="s">
        <v>24</v>
      </c>
      <c r="I9" s="453"/>
      <c r="J9" s="454">
        <v>0</v>
      </c>
      <c r="K9" s="455">
        <v>0</v>
      </c>
      <c r="L9" s="455">
        <v>0</v>
      </c>
      <c r="M9" s="455">
        <v>-0.25</v>
      </c>
      <c r="N9" s="458">
        <v>-0.625</v>
      </c>
      <c r="O9" s="458">
        <v>-1.5</v>
      </c>
      <c r="P9" s="455">
        <v>-2.75</v>
      </c>
      <c r="Q9" s="459"/>
      <c r="R9" s="436" t="s">
        <v>201</v>
      </c>
      <c r="S9" s="436"/>
      <c r="T9" s="436"/>
      <c r="U9" s="436"/>
      <c r="V9" s="436"/>
      <c r="W9" s="436"/>
      <c r="X9" s="437"/>
    </row>
    <row r="10" spans="2:24" ht="15.75" x14ac:dyDescent="0.25">
      <c r="B10" s="446">
        <f>'Flex SP DSCR_MU Pricer'!A9-0.001</f>
        <v>6.8739999999999997</v>
      </c>
      <c r="C10" s="447" t="str">
        <f>'Flex SP DSCR_MU Pricer'!H9</f>
        <v>NA</v>
      </c>
      <c r="D10" s="448">
        <f>'Flex SP DSCR_MU Pricer'!I9</f>
        <v>99.563299999999998</v>
      </c>
      <c r="E10" s="457"/>
      <c r="F10" s="450"/>
      <c r="G10" s="451"/>
      <c r="H10" s="460" t="s">
        <v>202</v>
      </c>
      <c r="I10" s="461"/>
      <c r="J10" s="454">
        <v>0</v>
      </c>
      <c r="K10" s="455">
        <v>-0.25</v>
      </c>
      <c r="L10" s="455">
        <v>-0.5</v>
      </c>
      <c r="M10" s="455">
        <v>-0.875</v>
      </c>
      <c r="N10" s="458">
        <v>-1.125</v>
      </c>
      <c r="O10" s="458">
        <v>-2.625</v>
      </c>
      <c r="P10" s="462" t="s">
        <v>18</v>
      </c>
      <c r="Q10" s="457"/>
      <c r="R10" s="436" t="s">
        <v>203</v>
      </c>
      <c r="S10" s="436"/>
      <c r="T10" s="436"/>
      <c r="U10" s="436"/>
      <c r="V10" s="436"/>
      <c r="W10" s="436"/>
      <c r="X10" s="437"/>
    </row>
    <row r="11" spans="2:24" ht="15.75" x14ac:dyDescent="0.25">
      <c r="B11" s="446">
        <f>'Flex SP DSCR_MU Pricer'!A10-0.001</f>
        <v>6.9989999999999997</v>
      </c>
      <c r="C11" s="447" t="str">
        <f>'Flex SP DSCR_MU Pricer'!H10</f>
        <v>NA</v>
      </c>
      <c r="D11" s="448">
        <f>'Flex SP DSCR_MU Pricer'!I10</f>
        <v>100.1883</v>
      </c>
      <c r="E11" s="449"/>
      <c r="F11" s="450"/>
      <c r="G11" s="451"/>
      <c r="H11" s="452" t="s">
        <v>28</v>
      </c>
      <c r="I11" s="453"/>
      <c r="J11" s="454">
        <v>-0.5</v>
      </c>
      <c r="K11" s="455">
        <v>-0.75</v>
      </c>
      <c r="L11" s="455">
        <v>-0.875</v>
      </c>
      <c r="M11" s="455">
        <v>-1.625</v>
      </c>
      <c r="N11" s="458">
        <v>-2.5</v>
      </c>
      <c r="O11" s="458">
        <v>-3</v>
      </c>
      <c r="P11" s="463" t="s">
        <v>18</v>
      </c>
      <c r="Q11" s="457"/>
      <c r="R11" s="436" t="s">
        <v>52</v>
      </c>
      <c r="S11" s="436"/>
      <c r="T11" s="436"/>
      <c r="U11" s="436"/>
      <c r="V11" s="436"/>
      <c r="W11" s="436"/>
      <c r="X11" s="437"/>
    </row>
    <row r="12" spans="2:24" ht="15.75" x14ac:dyDescent="0.25">
      <c r="B12" s="446">
        <f>'Flex SP DSCR_MU Pricer'!A11-0.001</f>
        <v>7.1239999999999997</v>
      </c>
      <c r="C12" s="447" t="str">
        <f>'Flex SP DSCR_MU Pricer'!H11</f>
        <v>NA</v>
      </c>
      <c r="D12" s="448">
        <f>'Flex SP DSCR_MU Pricer'!I11</f>
        <v>100.6883</v>
      </c>
      <c r="E12" s="457"/>
      <c r="F12" s="450"/>
      <c r="G12" s="451"/>
      <c r="H12" s="452" t="s">
        <v>30</v>
      </c>
      <c r="I12" s="453"/>
      <c r="J12" s="454">
        <v>-0.75</v>
      </c>
      <c r="K12" s="455">
        <v>-1.125</v>
      </c>
      <c r="L12" s="455">
        <v>-1.5</v>
      </c>
      <c r="M12" s="455">
        <v>-2.25</v>
      </c>
      <c r="N12" s="458">
        <v>-3.125</v>
      </c>
      <c r="O12" s="464" t="s">
        <v>18</v>
      </c>
      <c r="P12" s="463" t="s">
        <v>18</v>
      </c>
      <c r="Q12" s="457"/>
      <c r="R12" s="465" t="s">
        <v>55</v>
      </c>
      <c r="S12" s="465"/>
      <c r="T12" s="465"/>
      <c r="U12" s="465"/>
      <c r="V12" s="465"/>
      <c r="W12" s="465"/>
      <c r="X12" s="466"/>
    </row>
    <row r="13" spans="2:24" ht="15.75" x14ac:dyDescent="0.25">
      <c r="B13" s="446">
        <f>'Flex SP DSCR_MU Pricer'!A12-0.001</f>
        <v>7.2489999999999997</v>
      </c>
      <c r="C13" s="447" t="str">
        <f>'Flex SP DSCR_MU Pricer'!H12</f>
        <v>NA</v>
      </c>
      <c r="D13" s="448">
        <f>'Flex SP DSCR_MU Pricer'!I12</f>
        <v>101.0633</v>
      </c>
      <c r="E13" s="457"/>
      <c r="F13" s="450"/>
      <c r="G13" s="451"/>
      <c r="H13" s="452" t="s">
        <v>109</v>
      </c>
      <c r="I13" s="453"/>
      <c r="J13" s="467">
        <v>-2.5</v>
      </c>
      <c r="K13" s="468">
        <v>-2.875</v>
      </c>
      <c r="L13" s="468">
        <v>-3.5</v>
      </c>
      <c r="M13" s="468">
        <v>-4.375</v>
      </c>
      <c r="N13" s="469" t="s">
        <v>18</v>
      </c>
      <c r="O13" s="470" t="s">
        <v>18</v>
      </c>
      <c r="P13" s="463" t="s">
        <v>18</v>
      </c>
      <c r="Q13" s="457"/>
      <c r="R13" s="436" t="s">
        <v>131</v>
      </c>
      <c r="S13" s="436"/>
      <c r="T13" s="436"/>
      <c r="U13" s="436"/>
      <c r="V13" s="436"/>
      <c r="W13" s="436"/>
      <c r="X13" s="437"/>
    </row>
    <row r="14" spans="2:24" ht="15" x14ac:dyDescent="0.2">
      <c r="B14" s="446">
        <f>'Flex SP DSCR_MU Pricer'!A13-0.001</f>
        <v>7.3739999999999997</v>
      </c>
      <c r="C14" s="447" t="str">
        <f>'Flex SP DSCR_MU Pricer'!H13</f>
        <v>NA</v>
      </c>
      <c r="D14" s="448">
        <f>'Flex SP DSCR_MU Pricer'!I13</f>
        <v>101.4383</v>
      </c>
      <c r="E14" s="457"/>
      <c r="F14" s="450"/>
      <c r="G14" s="451"/>
      <c r="H14" s="452" t="s">
        <v>204</v>
      </c>
      <c r="I14" s="453"/>
      <c r="J14" s="471" t="s">
        <v>18</v>
      </c>
      <c r="K14" s="463" t="s">
        <v>18</v>
      </c>
      <c r="L14" s="463" t="s">
        <v>18</v>
      </c>
      <c r="M14" s="463" t="s">
        <v>18</v>
      </c>
      <c r="N14" s="463" t="s">
        <v>18</v>
      </c>
      <c r="O14" s="463" t="s">
        <v>18</v>
      </c>
      <c r="P14" s="463" t="s">
        <v>18</v>
      </c>
      <c r="Q14" s="457"/>
      <c r="R14" s="436" t="s">
        <v>64</v>
      </c>
      <c r="S14" s="436"/>
      <c r="T14" s="436"/>
      <c r="U14" s="436"/>
      <c r="V14" s="436"/>
      <c r="W14" s="436"/>
      <c r="X14" s="437"/>
    </row>
    <row r="15" spans="2:24" ht="15" x14ac:dyDescent="0.2">
      <c r="B15" s="446">
        <f>'Flex SP DSCR_MU Pricer'!A14-0.001</f>
        <v>7.4989999999999997</v>
      </c>
      <c r="C15" s="447" t="str">
        <f>'Flex SP DSCR_MU Pricer'!H14</f>
        <v>NA</v>
      </c>
      <c r="D15" s="448">
        <f>'Flex SP DSCR_MU Pricer'!I14</f>
        <v>101.6883</v>
      </c>
      <c r="E15" s="457"/>
      <c r="F15" s="450"/>
      <c r="G15" s="451"/>
      <c r="H15" s="460" t="s">
        <v>205</v>
      </c>
      <c r="I15" s="461"/>
      <c r="J15" s="471" t="s">
        <v>18</v>
      </c>
      <c r="K15" s="463" t="s">
        <v>18</v>
      </c>
      <c r="L15" s="463" t="s">
        <v>18</v>
      </c>
      <c r="M15" s="463" t="s">
        <v>18</v>
      </c>
      <c r="N15" s="463" t="s">
        <v>18</v>
      </c>
      <c r="O15" s="463" t="s">
        <v>18</v>
      </c>
      <c r="P15" s="463" t="s">
        <v>18</v>
      </c>
      <c r="Q15" s="457"/>
      <c r="R15" s="465" t="s">
        <v>67</v>
      </c>
      <c r="S15" s="465"/>
      <c r="T15" s="465"/>
      <c r="U15" s="465"/>
      <c r="V15" s="465"/>
      <c r="W15" s="465"/>
      <c r="X15" s="466"/>
    </row>
    <row r="16" spans="2:24" ht="15" customHeight="1" x14ac:dyDescent="0.2">
      <c r="B16" s="446">
        <f>'Flex SP DSCR_MU Pricer'!A15-0.001</f>
        <v>7.6239999999999997</v>
      </c>
      <c r="C16" s="447" t="str">
        <f>'Flex SP DSCR_MU Pricer'!H15</f>
        <v>NA</v>
      </c>
      <c r="D16" s="448">
        <f>'Flex SP DSCR_MU Pricer'!I15</f>
        <v>102.0633</v>
      </c>
      <c r="E16" s="457"/>
      <c r="F16" s="472"/>
      <c r="G16" s="472"/>
      <c r="H16" s="440"/>
      <c r="I16" s="440"/>
      <c r="J16" s="473" t="s">
        <v>199</v>
      </c>
      <c r="K16" s="474">
        <v>0.55000000000000004</v>
      </c>
      <c r="L16" s="474">
        <v>0.60000000000000009</v>
      </c>
      <c r="M16" s="474">
        <v>0.65000000000000013</v>
      </c>
      <c r="N16" s="474">
        <v>0.70000000000000018</v>
      </c>
      <c r="O16" s="474">
        <v>0.75000000000000022</v>
      </c>
      <c r="P16" s="474">
        <v>0.80000000000000027</v>
      </c>
      <c r="Q16" s="457"/>
      <c r="R16" s="436" t="s">
        <v>135</v>
      </c>
      <c r="S16" s="436"/>
      <c r="T16" s="436"/>
      <c r="U16" s="436"/>
      <c r="V16" s="436"/>
      <c r="W16" s="436"/>
      <c r="X16" s="437"/>
    </row>
    <row r="17" spans="2:24" ht="15" x14ac:dyDescent="0.2">
      <c r="B17" s="446">
        <f>'Flex SP DSCR_MU Pricer'!A16-0.001</f>
        <v>7.7489999999999997</v>
      </c>
      <c r="C17" s="447" t="str">
        <f>'Flex SP DSCR_MU Pricer'!H16</f>
        <v>NA</v>
      </c>
      <c r="D17" s="448">
        <f>'Flex SP DSCR_MU Pricer'!I16</f>
        <v>102.3133</v>
      </c>
      <c r="E17" s="457"/>
      <c r="F17" s="435" t="s">
        <v>206</v>
      </c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57"/>
      <c r="R17" s="465" t="s">
        <v>73</v>
      </c>
      <c r="S17" s="465"/>
      <c r="T17" s="465"/>
      <c r="U17" s="465"/>
      <c r="V17" s="465"/>
      <c r="W17" s="465"/>
      <c r="X17" s="466"/>
    </row>
    <row r="18" spans="2:24" ht="15" customHeight="1" x14ac:dyDescent="0.25">
      <c r="B18" s="446">
        <f>'Flex SP DSCR_MU Pricer'!A17-0.001</f>
        <v>7.8739999999999997</v>
      </c>
      <c r="C18" s="447" t="str">
        <f>'Flex SP DSCR_MU Pricer'!H17</f>
        <v>NA</v>
      </c>
      <c r="D18" s="448">
        <f>'Flex SP DSCR_MU Pricer'!I17</f>
        <v>102.5633</v>
      </c>
      <c r="E18" s="457"/>
      <c r="F18" s="450" t="s">
        <v>207</v>
      </c>
      <c r="G18" s="450"/>
      <c r="H18" s="475" t="s">
        <v>208</v>
      </c>
      <c r="I18" s="476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7" t="s">
        <v>18</v>
      </c>
      <c r="Q18" s="457"/>
      <c r="R18" s="436" t="s">
        <v>143</v>
      </c>
      <c r="S18" s="436"/>
      <c r="T18" s="436"/>
      <c r="U18" s="436"/>
      <c r="V18" s="436"/>
      <c r="W18" s="436"/>
      <c r="X18" s="437"/>
    </row>
    <row r="19" spans="2:24" ht="15" customHeight="1" x14ac:dyDescent="0.25">
      <c r="B19" s="446">
        <f>'Flex SP DSCR_MU Pricer'!A18-0.001</f>
        <v>7.9989999999999997</v>
      </c>
      <c r="C19" s="447" t="str">
        <f>'Flex SP DSCR_MU Pricer'!H18</f>
        <v>NA</v>
      </c>
      <c r="D19" s="448">
        <f>'Flex SP DSCR_MU Pricer'!I18</f>
        <v>102.8133</v>
      </c>
      <c r="E19" s="457"/>
      <c r="F19" s="450"/>
      <c r="G19" s="450"/>
      <c r="H19" s="478" t="s">
        <v>209</v>
      </c>
      <c r="I19" s="479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7" t="s">
        <v>18</v>
      </c>
      <c r="Q19" s="457"/>
      <c r="R19" s="480" t="s">
        <v>210</v>
      </c>
      <c r="S19" s="480"/>
      <c r="T19" s="480"/>
      <c r="U19" s="480"/>
      <c r="V19" s="480"/>
      <c r="W19" s="480"/>
      <c r="X19" s="481"/>
    </row>
    <row r="20" spans="2:24" ht="15" customHeight="1" x14ac:dyDescent="0.25">
      <c r="B20" s="446">
        <f>'Flex SP DSCR_MU Pricer'!A19-0.001</f>
        <v>8.1240000000000006</v>
      </c>
      <c r="C20" s="447" t="str">
        <f>'Flex SP DSCR_MU Pricer'!H19</f>
        <v>NA</v>
      </c>
      <c r="D20" s="448">
        <f>'Flex SP DSCR_MU Pricer'!I19</f>
        <v>103.0633</v>
      </c>
      <c r="E20" s="457"/>
      <c r="F20" s="450"/>
      <c r="G20" s="450"/>
      <c r="H20" s="482" t="s">
        <v>211</v>
      </c>
      <c r="I20" s="483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7"/>
      <c r="R20" s="480" t="s">
        <v>45</v>
      </c>
      <c r="S20" s="480"/>
      <c r="T20" s="480"/>
      <c r="U20" s="480"/>
      <c r="V20" s="480"/>
      <c r="W20" s="480"/>
      <c r="X20" s="481"/>
    </row>
    <row r="21" spans="2:24" ht="15" customHeight="1" x14ac:dyDescent="0.2">
      <c r="B21" s="446">
        <f>'Flex SP DSCR_MU Pricer'!A20-0.001</f>
        <v>8.2490000000000006</v>
      </c>
      <c r="C21" s="447" t="str">
        <f>'Flex SP DSCR_MU Pricer'!H20</f>
        <v>NA</v>
      </c>
      <c r="D21" s="448">
        <f>'Flex SP DSCR_MU Pricer'!I20</f>
        <v>103.3133</v>
      </c>
      <c r="E21" s="457"/>
      <c r="F21" s="450"/>
      <c r="G21" s="450"/>
      <c r="H21" s="482" t="s">
        <v>212</v>
      </c>
      <c r="I21" s="483"/>
      <c r="J21" s="484" t="s">
        <v>18</v>
      </c>
      <c r="K21" s="484" t="s">
        <v>18</v>
      </c>
      <c r="L21" s="484" t="s">
        <v>18</v>
      </c>
      <c r="M21" s="484" t="s">
        <v>18</v>
      </c>
      <c r="N21" s="484" t="s">
        <v>18</v>
      </c>
      <c r="O21" s="484" t="s">
        <v>18</v>
      </c>
      <c r="P21" s="484" t="s">
        <v>18</v>
      </c>
      <c r="Q21" s="457"/>
      <c r="R21" s="299" t="s">
        <v>213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6">
        <f>'Flex SP DSCR_MU Pricer'!A21-0.001</f>
        <v>8.3740000000000006</v>
      </c>
      <c r="C22" s="447" t="str">
        <f>'Flex SP DSCR_MU Pricer'!H21</f>
        <v>NA</v>
      </c>
      <c r="D22" s="448">
        <f>'Flex SP DSCR_MU Pricer'!I21</f>
        <v>103.5633</v>
      </c>
      <c r="E22" s="457"/>
      <c r="F22" s="450"/>
      <c r="G22" s="450"/>
      <c r="H22" s="482" t="s">
        <v>214</v>
      </c>
      <c r="I22" s="483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5" t="s">
        <v>18</v>
      </c>
      <c r="P22" s="486" t="s">
        <v>18</v>
      </c>
      <c r="Q22" s="457"/>
      <c r="R22" s="294" t="s">
        <v>27</v>
      </c>
      <c r="S22" s="294"/>
      <c r="T22" s="294"/>
      <c r="U22" s="487">
        <v>6.25E-2</v>
      </c>
      <c r="V22" s="487"/>
      <c r="W22" s="487"/>
      <c r="X22" s="488"/>
    </row>
    <row r="23" spans="2:24" ht="15" customHeight="1" x14ac:dyDescent="0.2">
      <c r="B23" s="446">
        <f>'Flex SP DSCR_MU Pricer'!A22-0.001</f>
        <v>8.4990000000000006</v>
      </c>
      <c r="C23" s="447" t="str">
        <f>'Flex SP DSCR_MU Pricer'!H22</f>
        <v>NA</v>
      </c>
      <c r="D23" s="448">
        <f>'Flex SP DSCR_MU Pricer'!I22</f>
        <v>103.8133</v>
      </c>
      <c r="E23" s="457"/>
      <c r="F23" s="450" t="s">
        <v>215</v>
      </c>
      <c r="G23" s="450"/>
      <c r="H23" s="478" t="s">
        <v>216</v>
      </c>
      <c r="I23" s="479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89" t="s">
        <v>18</v>
      </c>
      <c r="Q23" s="457"/>
      <c r="R23" s="294" t="s">
        <v>29</v>
      </c>
      <c r="S23" s="294"/>
      <c r="T23" s="294"/>
      <c r="U23" s="490">
        <v>0</v>
      </c>
      <c r="V23" s="490"/>
      <c r="W23" s="490"/>
      <c r="X23" s="491"/>
    </row>
    <row r="24" spans="2:24" ht="15" customHeight="1" x14ac:dyDescent="0.2">
      <c r="B24" s="446">
        <f>'Flex SP DSCR_MU Pricer'!A23-0.001</f>
        <v>8.6240000000000006</v>
      </c>
      <c r="C24" s="447" t="str">
        <f>'Flex SP DSCR_MU Pricer'!H23</f>
        <v>NA</v>
      </c>
      <c r="D24" s="448">
        <f>'Flex SP DSCR_MU Pricer'!I23</f>
        <v>104.0633</v>
      </c>
      <c r="E24" s="457"/>
      <c r="F24" s="472" t="s">
        <v>217</v>
      </c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57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25">
      <c r="B25" s="446">
        <f>'Flex SP DSCR_MU Pricer'!A24-0.001</f>
        <v>8.7490000000000006</v>
      </c>
      <c r="C25" s="447" t="str">
        <f>'Flex SP DSCR_MU Pricer'!H24</f>
        <v>NA</v>
      </c>
      <c r="D25" s="448">
        <f>'Flex SP DSCR_MU Pricer'!I24</f>
        <v>104.3133</v>
      </c>
      <c r="E25" s="457"/>
      <c r="F25" s="492" t="s">
        <v>218</v>
      </c>
      <c r="G25" s="492"/>
      <c r="H25" s="493" t="s">
        <v>219</v>
      </c>
      <c r="I25" s="494"/>
      <c r="J25" s="495">
        <v>-0.625</v>
      </c>
      <c r="K25" s="495">
        <v>-0.625</v>
      </c>
      <c r="L25" s="495">
        <v>-0.75</v>
      </c>
      <c r="M25" s="495">
        <v>-0.75</v>
      </c>
      <c r="N25" s="495">
        <v>-1</v>
      </c>
      <c r="O25" s="495">
        <v>-1.125</v>
      </c>
      <c r="P25" s="496">
        <v>-1.625</v>
      </c>
      <c r="Q25" s="457"/>
      <c r="R25" s="497" t="s">
        <v>220</v>
      </c>
      <c r="S25" s="497"/>
      <c r="T25" s="498" t="s">
        <v>221</v>
      </c>
      <c r="U25" s="498"/>
      <c r="V25" s="498"/>
      <c r="W25" s="498"/>
      <c r="X25" s="499"/>
    </row>
    <row r="26" spans="2:24" ht="15.75" x14ac:dyDescent="0.2">
      <c r="B26" s="446">
        <f>'Flex SP DSCR_MU Pricer'!A25-0.001</f>
        <v>8.8740000000000006</v>
      </c>
      <c r="C26" s="447" t="str">
        <f>'Flex SP DSCR_MU Pricer'!H25</f>
        <v>NA</v>
      </c>
      <c r="D26" s="448">
        <f>'Flex SP DSCR_MU Pricer'!I25</f>
        <v>104.5633</v>
      </c>
      <c r="E26" s="457"/>
      <c r="F26" s="492" t="s">
        <v>124</v>
      </c>
      <c r="G26" s="492"/>
      <c r="H26" s="500" t="s">
        <v>222</v>
      </c>
      <c r="I26" s="494"/>
      <c r="J26" s="501">
        <v>-1.25</v>
      </c>
      <c r="K26" s="501">
        <v>-1.25</v>
      </c>
      <c r="L26" s="501">
        <v>-1.25</v>
      </c>
      <c r="M26" s="501">
        <v>-1.25</v>
      </c>
      <c r="N26" s="321" t="s">
        <v>18</v>
      </c>
      <c r="O26" s="321" t="s">
        <v>18</v>
      </c>
      <c r="P26" s="321" t="s">
        <v>18</v>
      </c>
      <c r="Q26" s="457"/>
      <c r="R26" s="502" t="s">
        <v>223</v>
      </c>
      <c r="S26" s="502"/>
      <c r="T26" s="503">
        <v>-0.25</v>
      </c>
      <c r="U26" s="503"/>
      <c r="V26" s="503"/>
      <c r="W26" s="503"/>
      <c r="X26" s="504"/>
    </row>
    <row r="27" spans="2:24" ht="15.75" x14ac:dyDescent="0.2">
      <c r="B27" s="446">
        <f>'Flex SP DSCR_MU Pricer'!A26-0.001</f>
        <v>8.9990000000000006</v>
      </c>
      <c r="C27" s="447" t="str">
        <f>'Flex SP DSCR_MU Pricer'!H26</f>
        <v>NA</v>
      </c>
      <c r="D27" s="448">
        <f>'Flex SP DSCR_MU Pricer'!I26</f>
        <v>104.8133</v>
      </c>
      <c r="E27" s="457"/>
      <c r="F27" s="492"/>
      <c r="G27" s="492"/>
      <c r="H27" s="500" t="s">
        <v>127</v>
      </c>
      <c r="I27" s="494"/>
      <c r="J27" s="501">
        <v>-1</v>
      </c>
      <c r="K27" s="501">
        <v>-1</v>
      </c>
      <c r="L27" s="501">
        <v>-1</v>
      </c>
      <c r="M27" s="501">
        <v>-1</v>
      </c>
      <c r="N27" s="501">
        <v>-1</v>
      </c>
      <c r="O27" s="501">
        <v>-1.375</v>
      </c>
      <c r="P27" s="501">
        <v>-1.75</v>
      </c>
      <c r="Q27" s="457"/>
      <c r="R27" s="502" t="s">
        <v>27</v>
      </c>
      <c r="S27" s="502"/>
      <c r="T27" s="505">
        <v>-0.375</v>
      </c>
      <c r="U27" s="505"/>
      <c r="V27" s="505"/>
      <c r="W27" s="505"/>
      <c r="X27" s="506"/>
    </row>
    <row r="28" spans="2:24" ht="15.75" x14ac:dyDescent="0.25">
      <c r="B28" s="446">
        <f>'Flex SP DSCR_MU Pricer'!A27-0.001</f>
        <v>9.1240000000000006</v>
      </c>
      <c r="C28" s="447" t="str">
        <f>'Flex SP DSCR_MU Pricer'!H27</f>
        <v>NA</v>
      </c>
      <c r="D28" s="448">
        <f>'Flex SP DSCR_MU Pricer'!I27</f>
        <v>105.0633</v>
      </c>
      <c r="E28" s="457"/>
      <c r="F28" s="492"/>
      <c r="G28" s="492"/>
      <c r="H28" s="500" t="s">
        <v>128</v>
      </c>
      <c r="I28" s="494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1">
        <v>-0.625</v>
      </c>
      <c r="Q28" s="457"/>
      <c r="R28" s="502" t="s">
        <v>35</v>
      </c>
      <c r="S28" s="502"/>
      <c r="T28" s="507">
        <v>-0.25</v>
      </c>
      <c r="U28" s="507"/>
      <c r="V28" s="507"/>
      <c r="W28" s="507"/>
      <c r="X28" s="508"/>
    </row>
    <row r="29" spans="2:24" ht="15.75" x14ac:dyDescent="0.2">
      <c r="B29" s="446">
        <f>'Flex SP DSCR_MU Pricer'!A28-0.001</f>
        <v>9.2490000000000006</v>
      </c>
      <c r="C29" s="447" t="str">
        <f>'Flex SP DSCR_MU Pricer'!H28</f>
        <v>NA</v>
      </c>
      <c r="D29" s="448">
        <f>'Flex SP DSCR_MU Pricer'!I28</f>
        <v>105.3133</v>
      </c>
      <c r="E29" s="457"/>
      <c r="F29" s="492"/>
      <c r="G29" s="492"/>
      <c r="H29" s="500" t="s">
        <v>130</v>
      </c>
      <c r="I29" s="494"/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-0.375</v>
      </c>
      <c r="Q29" s="457"/>
      <c r="R29" s="502" t="s">
        <v>224</v>
      </c>
      <c r="S29" s="502"/>
      <c r="T29" s="507" t="s">
        <v>31</v>
      </c>
      <c r="U29" s="507"/>
      <c r="V29" s="507"/>
      <c r="W29" s="507"/>
      <c r="X29" s="508"/>
    </row>
    <row r="30" spans="2:24" ht="15.75" x14ac:dyDescent="0.2">
      <c r="B30" s="446">
        <f>'Flex SP DSCR_MU Pricer'!A29-0.001</f>
        <v>9.3740000000000006</v>
      </c>
      <c r="C30" s="447" t="str">
        <f>'Flex SP DSCR_MU Pricer'!H29</f>
        <v>NA</v>
      </c>
      <c r="D30" s="448">
        <f>'Flex SP DSCR_MU Pricer'!I29</f>
        <v>105.5633</v>
      </c>
      <c r="E30" s="457"/>
      <c r="F30" s="492"/>
      <c r="G30" s="492"/>
      <c r="H30" s="500" t="s">
        <v>132</v>
      </c>
      <c r="I30" s="494"/>
      <c r="J30" s="501">
        <v>-0.5</v>
      </c>
      <c r="K30" s="501">
        <v>-0.5</v>
      </c>
      <c r="L30" s="501">
        <v>-0.5</v>
      </c>
      <c r="M30" s="501">
        <v>-0.5</v>
      </c>
      <c r="N30" s="501">
        <v>-0.5</v>
      </c>
      <c r="O30" s="501">
        <v>-0.875</v>
      </c>
      <c r="P30" s="501" t="s">
        <v>18</v>
      </c>
      <c r="Q30" s="457"/>
      <c r="R30" s="509" t="s">
        <v>218</v>
      </c>
      <c r="S30" s="509"/>
      <c r="T30" s="510" t="s">
        <v>225</v>
      </c>
      <c r="U30" s="510" t="s">
        <v>226</v>
      </c>
      <c r="V30" s="510" t="s">
        <v>153</v>
      </c>
      <c r="W30" s="510" t="s">
        <v>227</v>
      </c>
      <c r="X30" s="511" t="s">
        <v>228</v>
      </c>
    </row>
    <row r="31" spans="2:24" ht="15.75" x14ac:dyDescent="0.2">
      <c r="B31" s="446">
        <f>'Flex SP DSCR_MU Pricer'!A30-0.001</f>
        <v>9.4990000000000006</v>
      </c>
      <c r="C31" s="447" t="str">
        <f>'Flex SP DSCR_MU Pricer'!H30</f>
        <v>NA</v>
      </c>
      <c r="D31" s="448">
        <f>'Flex SP DSCR_MU Pricer'!I30</f>
        <v>105.8133</v>
      </c>
      <c r="E31" s="457"/>
      <c r="F31" s="492"/>
      <c r="G31" s="492"/>
      <c r="H31" s="500" t="s">
        <v>133</v>
      </c>
      <c r="I31" s="494"/>
      <c r="J31" s="501">
        <v>-0.625</v>
      </c>
      <c r="K31" s="501">
        <v>-0.625</v>
      </c>
      <c r="L31" s="501">
        <v>-0.75</v>
      </c>
      <c r="M31" s="501">
        <v>-0.875</v>
      </c>
      <c r="N31" s="501">
        <v>-1</v>
      </c>
      <c r="O31" s="501" t="s">
        <v>18</v>
      </c>
      <c r="P31" s="501" t="s">
        <v>18</v>
      </c>
      <c r="Q31" s="457"/>
      <c r="R31" s="512" t="s">
        <v>229</v>
      </c>
      <c r="S31" s="512"/>
      <c r="T31" s="513"/>
      <c r="U31" s="513">
        <v>360</v>
      </c>
      <c r="V31" s="513">
        <v>360</v>
      </c>
      <c r="W31" s="513"/>
      <c r="X31" s="514"/>
    </row>
    <row r="32" spans="2:24" ht="15.75" x14ac:dyDescent="0.25">
      <c r="B32" s="446">
        <f>'Flex SP DSCR_MU Pricer'!A31-0.001</f>
        <v>9.6240000000000006</v>
      </c>
      <c r="C32" s="447" t="str">
        <f>'Flex SP DSCR_MU Pricer'!H31</f>
        <v>NA</v>
      </c>
      <c r="D32" s="448">
        <f>'Flex SP DSCR_MU Pricer'!I31</f>
        <v>106.0633</v>
      </c>
      <c r="E32" s="457"/>
      <c r="F32" s="492"/>
      <c r="G32" s="492"/>
      <c r="H32" s="500" t="s">
        <v>134</v>
      </c>
      <c r="I32" s="494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1" t="s">
        <v>18</v>
      </c>
      <c r="P32" s="501" t="s">
        <v>18</v>
      </c>
      <c r="Q32" s="457"/>
      <c r="R32" s="512" t="s">
        <v>230</v>
      </c>
      <c r="S32" s="512"/>
      <c r="T32" s="513">
        <v>120</v>
      </c>
      <c r="U32" s="513">
        <v>240</v>
      </c>
      <c r="V32" s="513">
        <v>360</v>
      </c>
      <c r="W32" s="513"/>
      <c r="X32" s="514"/>
    </row>
    <row r="33" spans="2:25" ht="15.75" x14ac:dyDescent="0.25">
      <c r="B33" s="446">
        <f>'Flex SP DSCR_MU Pricer'!A32-0.001</f>
        <v>9.7490000000000006</v>
      </c>
      <c r="C33" s="447" t="str">
        <f>'Flex SP DSCR_MU Pricer'!H32</f>
        <v>NA</v>
      </c>
      <c r="D33" s="448">
        <f>'Flex SP DSCR_MU Pricer'!I32</f>
        <v>106.3133</v>
      </c>
      <c r="E33" s="457"/>
      <c r="F33" s="492"/>
      <c r="G33" s="492"/>
      <c r="H33" s="515" t="s">
        <v>136</v>
      </c>
      <c r="I33" s="51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1" t="s">
        <v>18</v>
      </c>
      <c r="P33" s="477" t="s">
        <v>18</v>
      </c>
      <c r="Q33" s="457"/>
      <c r="R33" s="502" t="s">
        <v>98</v>
      </c>
      <c r="S33" s="502"/>
      <c r="T33" s="517"/>
      <c r="U33" s="518">
        <v>360</v>
      </c>
      <c r="V33" s="518">
        <v>360</v>
      </c>
      <c r="W33" s="519" t="s">
        <v>231</v>
      </c>
      <c r="X33" s="520">
        <v>6.5000000000000002E-2</v>
      </c>
    </row>
    <row r="34" spans="2:25" ht="14.45" customHeight="1" x14ac:dyDescent="0.25">
      <c r="B34" s="446">
        <f>'Flex SP DSCR_MU Pricer'!A33-0.001</f>
        <v>9.8740000000000006</v>
      </c>
      <c r="C34" s="447" t="str">
        <f>'Flex SP DSCR_MU Pricer'!H33</f>
        <v>NA</v>
      </c>
      <c r="D34" s="448">
        <f>'Flex SP DSCR_MU Pricer'!I33</f>
        <v>106.5633</v>
      </c>
      <c r="E34" s="457"/>
      <c r="F34" s="492" t="s">
        <v>141</v>
      </c>
      <c r="G34" s="492"/>
      <c r="H34" s="521" t="s">
        <v>146</v>
      </c>
      <c r="I34" s="52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57"/>
      <c r="R34" s="502" t="s">
        <v>232</v>
      </c>
      <c r="S34" s="502"/>
      <c r="T34" s="513">
        <v>120</v>
      </c>
      <c r="U34" s="513">
        <v>240</v>
      </c>
      <c r="V34" s="513">
        <v>360</v>
      </c>
      <c r="W34" s="519" t="s">
        <v>231</v>
      </c>
      <c r="X34" s="520">
        <v>6.5000000000000002E-2</v>
      </c>
    </row>
    <row r="35" spans="2:25" ht="15" customHeight="1" x14ac:dyDescent="0.2">
      <c r="B35" s="446">
        <f>'Flex SP DSCR_MU Pricer'!A34-0.001</f>
        <v>9.9990000000000006</v>
      </c>
      <c r="C35" s="447" t="str">
        <f>'Flex SP DSCR_MU Pricer'!H34</f>
        <v>NA</v>
      </c>
      <c r="D35" s="448">
        <f>'Flex SP DSCR_MU Pricer'!I34</f>
        <v>106.8133</v>
      </c>
      <c r="E35" s="457"/>
      <c r="F35" s="492"/>
      <c r="G35" s="492"/>
      <c r="H35" s="521" t="s">
        <v>233</v>
      </c>
      <c r="I35" s="521"/>
      <c r="J35" s="501">
        <v>-0.125</v>
      </c>
      <c r="K35" s="501">
        <v>-0.125</v>
      </c>
      <c r="L35" s="501">
        <v>-0.125</v>
      </c>
      <c r="M35" s="501">
        <v>-0.375</v>
      </c>
      <c r="N35" s="501">
        <v>-0.5</v>
      </c>
      <c r="O35" s="496">
        <v>-0.75</v>
      </c>
      <c r="P35" s="317" t="s">
        <v>18</v>
      </c>
      <c r="Q35" s="457"/>
      <c r="R35" s="502" t="s">
        <v>234</v>
      </c>
      <c r="S35" s="502"/>
      <c r="T35" s="513">
        <v>120</v>
      </c>
      <c r="U35" s="513">
        <v>360</v>
      </c>
      <c r="V35" s="513">
        <v>480</v>
      </c>
      <c r="W35" s="517"/>
      <c r="X35" s="520"/>
    </row>
    <row r="36" spans="2:25" ht="15" customHeight="1" x14ac:dyDescent="0.2">
      <c r="B36" s="446">
        <f>'Flex SP DSCR_MU Pricer'!A35-0.001</f>
        <v>10.124000000000001</v>
      </c>
      <c r="C36" s="447" t="str">
        <f>'Flex SP DSCR_MU Pricer'!H35</f>
        <v>NA</v>
      </c>
      <c r="D36" s="448">
        <f>'Flex SP DSCR_MU Pricer'!I35</f>
        <v>107.0633</v>
      </c>
      <c r="E36" s="457"/>
      <c r="F36" s="492"/>
      <c r="G36" s="492"/>
      <c r="H36" s="521" t="s">
        <v>235</v>
      </c>
      <c r="I36" s="521"/>
      <c r="J36" s="501">
        <v>-1.625</v>
      </c>
      <c r="K36" s="501">
        <v>-1.625</v>
      </c>
      <c r="L36" s="501">
        <v>-1.625</v>
      </c>
      <c r="M36" s="501">
        <v>-1.625</v>
      </c>
      <c r="N36" s="501">
        <v>-1.625</v>
      </c>
      <c r="O36" s="501">
        <v>-1.625</v>
      </c>
      <c r="P36" s="273">
        <v>-1.625</v>
      </c>
      <c r="Q36" s="457"/>
      <c r="R36" s="522" t="s">
        <v>236</v>
      </c>
      <c r="S36" s="523"/>
      <c r="T36" s="523"/>
      <c r="U36" s="523"/>
      <c r="V36" s="523"/>
      <c r="W36" s="523"/>
      <c r="X36" s="524"/>
    </row>
    <row r="37" spans="2:25" ht="15" customHeight="1" x14ac:dyDescent="0.25">
      <c r="B37" s="446">
        <f>'Flex SP DSCR_MU Pricer'!A36-0.001</f>
        <v>10.249000000000001</v>
      </c>
      <c r="C37" s="447" t="str">
        <f>'Flex SP DSCR_MU Pricer'!H36</f>
        <v>NA</v>
      </c>
      <c r="D37" s="448">
        <f>'Flex SP DSCR_MU Pricer'!I36</f>
        <v>107.3133</v>
      </c>
      <c r="E37" s="457"/>
      <c r="F37" s="492"/>
      <c r="G37" s="492"/>
      <c r="H37" s="521" t="s">
        <v>237</v>
      </c>
      <c r="I37" s="521"/>
      <c r="J37" s="525">
        <v>-0.75</v>
      </c>
      <c r="K37" s="525">
        <v>-0.75</v>
      </c>
      <c r="L37" s="525">
        <v>-0.75</v>
      </c>
      <c r="M37" s="525">
        <v>-0.75</v>
      </c>
      <c r="N37" s="525">
        <v>-0.75</v>
      </c>
      <c r="O37" s="317">
        <v>-1</v>
      </c>
      <c r="P37" s="469" t="s">
        <v>18</v>
      </c>
      <c r="Q37" s="457"/>
      <c r="R37" s="526" t="s">
        <v>238</v>
      </c>
      <c r="S37" s="527"/>
      <c r="T37" s="527"/>
      <c r="U37" s="527"/>
      <c r="V37" s="527"/>
      <c r="W37" s="527"/>
      <c r="X37" s="528"/>
    </row>
    <row r="38" spans="2:25" ht="15" customHeight="1" x14ac:dyDescent="0.2">
      <c r="B38" s="446">
        <f>'Flex SP DSCR_MU Pricer'!A37-0.001</f>
        <v>10.374000000000001</v>
      </c>
      <c r="C38" s="447" t="str">
        <f>'Flex SP DSCR_MU Pricer'!H37</f>
        <v>NA</v>
      </c>
      <c r="D38" s="448">
        <f>'Flex SP DSCR_MU Pricer'!I37</f>
        <v>107.5633</v>
      </c>
      <c r="E38" s="457"/>
      <c r="F38" s="492"/>
      <c r="G38" s="492"/>
      <c r="H38" s="521" t="s">
        <v>239</v>
      </c>
      <c r="I38" s="521"/>
      <c r="J38" s="501">
        <v>0.125</v>
      </c>
      <c r="K38" s="501">
        <v>0.125</v>
      </c>
      <c r="L38" s="501">
        <v>0.125</v>
      </c>
      <c r="M38" s="501">
        <v>0.125</v>
      </c>
      <c r="N38" s="501">
        <v>0.125</v>
      </c>
      <c r="O38" s="501">
        <v>0.125</v>
      </c>
      <c r="P38" s="501">
        <v>0.125</v>
      </c>
      <c r="Q38" s="457"/>
      <c r="R38" s="529" t="s">
        <v>240</v>
      </c>
      <c r="S38" s="530"/>
      <c r="T38" s="530"/>
      <c r="U38" s="530"/>
      <c r="V38" s="530"/>
      <c r="W38" s="530"/>
      <c r="X38" s="531"/>
    </row>
    <row r="39" spans="2:25" ht="15" customHeight="1" x14ac:dyDescent="0.25">
      <c r="B39" s="446">
        <f>'Flex SP DSCR_MU Pricer'!A38-0.001</f>
        <v>10.499000000000001</v>
      </c>
      <c r="C39" s="447" t="str">
        <f>'Flex SP DSCR_MU Pricer'!H38</f>
        <v>NA</v>
      </c>
      <c r="D39" s="448">
        <f>'Flex SP DSCR_MU Pricer'!I38</f>
        <v>107.8133</v>
      </c>
      <c r="E39" s="457"/>
      <c r="F39" s="492"/>
      <c r="G39" s="492"/>
      <c r="H39" s="521" t="s">
        <v>160</v>
      </c>
      <c r="I39" s="521"/>
      <c r="J39" s="495">
        <v>-0.125</v>
      </c>
      <c r="K39" s="495">
        <v>-0.125</v>
      </c>
      <c r="L39" s="495">
        <v>-0.25</v>
      </c>
      <c r="M39" s="495">
        <v>-0.25</v>
      </c>
      <c r="N39" s="495">
        <v>-0.375</v>
      </c>
      <c r="O39" s="495">
        <v>-0.5</v>
      </c>
      <c r="P39" s="525">
        <v>-0.75</v>
      </c>
      <c r="Q39" s="457"/>
      <c r="R39" s="529" t="s">
        <v>241</v>
      </c>
      <c r="S39" s="530"/>
      <c r="T39" s="530"/>
      <c r="U39" s="530"/>
      <c r="V39" s="532"/>
      <c r="W39" s="532"/>
      <c r="X39" s="533"/>
    </row>
    <row r="40" spans="2:25" ht="15" customHeight="1" x14ac:dyDescent="0.2">
      <c r="B40" s="446">
        <f>'Flex SP DSCR_MU Pricer'!A39-0.001</f>
        <v>10.624000000000001</v>
      </c>
      <c r="C40" s="447" t="str">
        <f>'Flex SP DSCR_MU Pricer'!H39</f>
        <v>NA</v>
      </c>
      <c r="D40" s="448">
        <f>'Flex SP DSCR_MU Pricer'!I39</f>
        <v>108.0633</v>
      </c>
      <c r="E40" s="457"/>
      <c r="F40" s="492"/>
      <c r="G40" s="492"/>
      <c r="H40" s="521" t="s">
        <v>242</v>
      </c>
      <c r="I40" s="521"/>
      <c r="J40" s="525">
        <v>-3</v>
      </c>
      <c r="K40" s="525">
        <v>-3</v>
      </c>
      <c r="L40" s="525">
        <v>-3</v>
      </c>
      <c r="M40" s="525">
        <v>-3.25</v>
      </c>
      <c r="N40" s="525">
        <v>-3.25</v>
      </c>
      <c r="O40" s="534" t="s">
        <v>18</v>
      </c>
      <c r="P40" s="535" t="s">
        <v>18</v>
      </c>
      <c r="Q40" s="457"/>
      <c r="R40" s="529" t="s">
        <v>243</v>
      </c>
      <c r="S40" s="532"/>
      <c r="T40" s="532"/>
      <c r="U40" s="532"/>
      <c r="V40" s="530"/>
      <c r="W40" s="530"/>
      <c r="X40" s="531"/>
    </row>
    <row r="41" spans="2:25" ht="16.149999999999999" customHeight="1" x14ac:dyDescent="0.25">
      <c r="B41" s="446">
        <f>'Flex SP DSCR_MU Pricer'!A40-0.001</f>
        <v>10.749000000000001</v>
      </c>
      <c r="C41" s="447" t="str">
        <f>'Flex SP DSCR_MU Pricer'!H40</f>
        <v>NA</v>
      </c>
      <c r="D41" s="448">
        <f>'Flex SP DSCR_MU Pricer'!I40</f>
        <v>108.3133</v>
      </c>
      <c r="E41" s="457"/>
      <c r="F41" s="492"/>
      <c r="G41" s="492"/>
      <c r="H41" s="521" t="s">
        <v>244</v>
      </c>
      <c r="I41" s="521"/>
      <c r="J41" s="495">
        <v>-0.375</v>
      </c>
      <c r="K41" s="495">
        <v>-0.375</v>
      </c>
      <c r="L41" s="495">
        <v>-0.5</v>
      </c>
      <c r="M41" s="495">
        <v>-0.5</v>
      </c>
      <c r="N41" s="495">
        <v>-0.625</v>
      </c>
      <c r="O41" s="495">
        <v>-0.75</v>
      </c>
      <c r="P41" s="525">
        <v>-0.875</v>
      </c>
      <c r="Q41" s="457"/>
      <c r="R41" s="536"/>
      <c r="S41" s="537"/>
      <c r="T41" s="538"/>
      <c r="U41" s="538"/>
      <c r="V41" s="538"/>
      <c r="W41" s="538"/>
      <c r="X41" s="539"/>
    </row>
    <row r="42" spans="2:25" ht="16.149999999999999" customHeight="1" x14ac:dyDescent="0.2">
      <c r="B42" s="446">
        <f>'Flex SP DSCR_MU Pricer'!A41-0.001</f>
        <v>10.874000000000001</v>
      </c>
      <c r="C42" s="447" t="str">
        <f>'Flex SP DSCR_MU Pricer'!H41</f>
        <v>NA</v>
      </c>
      <c r="D42" s="448">
        <f>'Flex SP DSCR_MU Pricer'!I41</f>
        <v>108.5633</v>
      </c>
      <c r="E42" s="457"/>
      <c r="F42" s="492"/>
      <c r="G42" s="492"/>
      <c r="H42" s="521" t="s">
        <v>245</v>
      </c>
      <c r="I42" s="521"/>
      <c r="J42" s="525">
        <v>-0.25</v>
      </c>
      <c r="K42" s="525">
        <v>-0.25</v>
      </c>
      <c r="L42" s="525">
        <v>-0.25</v>
      </c>
      <c r="M42" s="501">
        <v>-0.375</v>
      </c>
      <c r="N42" s="501">
        <v>-0.375</v>
      </c>
      <c r="O42" s="525">
        <v>-0.5</v>
      </c>
      <c r="P42" s="525">
        <v>-0.5</v>
      </c>
      <c r="Q42" s="457"/>
      <c r="R42" s="540" t="s">
        <v>246</v>
      </c>
      <c r="S42" s="541"/>
      <c r="T42" s="541"/>
      <c r="U42" s="541"/>
      <c r="V42" s="541"/>
      <c r="W42" s="541"/>
      <c r="X42" s="542"/>
    </row>
    <row r="43" spans="2:25" ht="15.75" customHeight="1" x14ac:dyDescent="0.2">
      <c r="B43" s="446">
        <f>'Flex SP DSCR_MU Pricer'!A42-0.001</f>
        <v>10.999000000000001</v>
      </c>
      <c r="C43" s="447" t="str">
        <f>'Flex SP DSCR_MU Pricer'!H42</f>
        <v>NA</v>
      </c>
      <c r="D43" s="448">
        <f>'Flex SP DSCR_MU Pricer'!I42</f>
        <v>108.8133</v>
      </c>
      <c r="E43" s="457"/>
      <c r="F43" s="492"/>
      <c r="G43" s="492"/>
      <c r="H43" s="521" t="s">
        <v>173</v>
      </c>
      <c r="I43" s="521"/>
      <c r="J43" s="525">
        <v>-0.25</v>
      </c>
      <c r="K43" s="525">
        <v>-0.25</v>
      </c>
      <c r="L43" s="525">
        <v>-0.25</v>
      </c>
      <c r="M43" s="525">
        <v>-0.25</v>
      </c>
      <c r="N43" s="525">
        <v>-0.25</v>
      </c>
      <c r="O43" s="525">
        <v>-0.25</v>
      </c>
      <c r="P43" s="525">
        <v>-0.25</v>
      </c>
      <c r="Q43" s="457"/>
      <c r="R43" s="543" t="s">
        <v>106</v>
      </c>
      <c r="S43" s="544"/>
      <c r="T43" s="544"/>
      <c r="U43" s="544"/>
      <c r="V43" s="544"/>
      <c r="W43" s="544"/>
      <c r="X43" s="545"/>
    </row>
    <row r="44" spans="2:25" ht="16.5" customHeight="1" x14ac:dyDescent="0.25">
      <c r="B44" s="546" t="s">
        <v>247</v>
      </c>
      <c r="C44" s="547">
        <v>98</v>
      </c>
      <c r="D44" s="547"/>
      <c r="E44" s="548" t="s">
        <v>248</v>
      </c>
      <c r="F44" s="492"/>
      <c r="G44" s="492"/>
      <c r="H44" s="521" t="s">
        <v>60</v>
      </c>
      <c r="I44" s="521"/>
      <c r="J44" s="361">
        <v>-0.75</v>
      </c>
      <c r="K44" s="361">
        <v>-0.75</v>
      </c>
      <c r="L44" s="361">
        <v>-1</v>
      </c>
      <c r="M44" s="361">
        <v>-1</v>
      </c>
      <c r="N44" s="361">
        <v>-1</v>
      </c>
      <c r="O44" s="361">
        <v>-1.125</v>
      </c>
      <c r="P44" s="361">
        <v>-2.25</v>
      </c>
      <c r="Q44" s="457"/>
      <c r="R44" s="549" t="s">
        <v>249</v>
      </c>
      <c r="S44" s="550"/>
      <c r="T44" s="550"/>
      <c r="U44" s="550"/>
      <c r="V44" s="550"/>
      <c r="W44" s="550"/>
      <c r="X44" s="551"/>
    </row>
    <row r="45" spans="2:25" ht="16.149999999999999" customHeight="1" x14ac:dyDescent="0.25">
      <c r="B45" s="552" t="s">
        <v>250</v>
      </c>
      <c r="C45" s="553" t="s">
        <v>154</v>
      </c>
      <c r="D45" s="553" t="s">
        <v>251</v>
      </c>
      <c r="E45" s="554"/>
      <c r="F45" s="492"/>
      <c r="G45" s="492"/>
      <c r="H45" s="521" t="s">
        <v>63</v>
      </c>
      <c r="I45" s="521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1">
        <v>-2.5</v>
      </c>
      <c r="Q45" s="457"/>
      <c r="R45" s="555" t="s">
        <v>252</v>
      </c>
      <c r="S45" s="556"/>
      <c r="T45" s="556"/>
      <c r="U45" s="556"/>
      <c r="V45" s="556"/>
      <c r="W45" s="556"/>
      <c r="X45" s="557"/>
    </row>
    <row r="46" spans="2:25" ht="15.75" x14ac:dyDescent="0.2">
      <c r="B46" s="558" t="s">
        <v>253</v>
      </c>
      <c r="C46" s="559">
        <v>-3</v>
      </c>
      <c r="D46" s="560">
        <v>101.5</v>
      </c>
      <c r="E46" s="560">
        <v>101.5</v>
      </c>
      <c r="F46" s="492"/>
      <c r="G46" s="492"/>
      <c r="H46" s="521" t="s">
        <v>254</v>
      </c>
      <c r="I46" s="521"/>
      <c r="J46" s="525">
        <v>-3.625</v>
      </c>
      <c r="K46" s="525">
        <v>-3.625</v>
      </c>
      <c r="L46" s="525">
        <v>-3.75</v>
      </c>
      <c r="M46" s="525">
        <v>-4</v>
      </c>
      <c r="N46" s="525">
        <v>-4.5</v>
      </c>
      <c r="O46" s="501">
        <v>-4.75</v>
      </c>
      <c r="P46" s="561" t="s">
        <v>18</v>
      </c>
      <c r="Q46" s="457"/>
      <c r="R46" s="562" t="s">
        <v>85</v>
      </c>
      <c r="S46" s="563"/>
      <c r="T46" s="563"/>
      <c r="U46" s="563"/>
      <c r="V46" s="563"/>
      <c r="W46" s="563"/>
      <c r="X46" s="564"/>
    </row>
    <row r="47" spans="2:25" ht="16.5" customHeight="1" x14ac:dyDescent="0.25">
      <c r="B47" s="558" t="s">
        <v>255</v>
      </c>
      <c r="C47" s="565">
        <v>-1.75</v>
      </c>
      <c r="D47" s="560">
        <v>101.5</v>
      </c>
      <c r="E47" s="560">
        <v>101.5</v>
      </c>
      <c r="F47" s="492"/>
      <c r="G47" s="492"/>
      <c r="H47" s="521" t="s">
        <v>256</v>
      </c>
      <c r="I47" s="521"/>
      <c r="J47" s="525">
        <v>-4</v>
      </c>
      <c r="K47" s="525">
        <v>-4</v>
      </c>
      <c r="L47" s="525">
        <v>-4.125</v>
      </c>
      <c r="M47" s="525">
        <v>-4.375</v>
      </c>
      <c r="N47" s="525">
        <v>-4.5</v>
      </c>
      <c r="O47" s="501">
        <v>-4.75</v>
      </c>
      <c r="P47" s="561" t="s">
        <v>18</v>
      </c>
      <c r="Q47" s="457"/>
      <c r="R47" s="566" t="s">
        <v>257</v>
      </c>
      <c r="S47" s="567"/>
      <c r="T47" s="567"/>
      <c r="U47" s="567"/>
      <c r="V47" s="567"/>
      <c r="W47" s="567"/>
      <c r="X47" s="568"/>
      <c r="Y47" s="569"/>
    </row>
    <row r="48" spans="2:25" ht="14.45" customHeight="1" x14ac:dyDescent="0.2">
      <c r="B48" s="558">
        <v>12</v>
      </c>
      <c r="C48" s="565">
        <v>-0.625</v>
      </c>
      <c r="D48" s="560">
        <v>102</v>
      </c>
      <c r="E48" s="560">
        <v>102</v>
      </c>
      <c r="F48" s="492"/>
      <c r="G48" s="492"/>
      <c r="H48" s="521" t="s">
        <v>258</v>
      </c>
      <c r="I48" s="521"/>
      <c r="J48" s="501">
        <v>-0.5</v>
      </c>
      <c r="K48" s="501">
        <v>-0.5</v>
      </c>
      <c r="L48" s="501">
        <v>-0.5</v>
      </c>
      <c r="M48" s="570" t="s">
        <v>18</v>
      </c>
      <c r="N48" s="570" t="s">
        <v>18</v>
      </c>
      <c r="O48" s="534" t="s">
        <v>18</v>
      </c>
      <c r="P48" s="534" t="s">
        <v>18</v>
      </c>
      <c r="Q48" s="457"/>
      <c r="R48" s="571" t="s">
        <v>259</v>
      </c>
      <c r="S48" s="572"/>
      <c r="T48" s="572"/>
      <c r="U48" s="572"/>
      <c r="V48" s="572"/>
      <c r="W48" s="572"/>
      <c r="X48" s="573"/>
      <c r="Y48" s="574"/>
    </row>
    <row r="49" spans="2:25" ht="14.45" customHeight="1" x14ac:dyDescent="0.2">
      <c r="B49" s="558">
        <v>24</v>
      </c>
      <c r="C49" s="565">
        <v>-0.25</v>
      </c>
      <c r="D49" s="560">
        <v>102.75</v>
      </c>
      <c r="E49" s="560">
        <v>102.75</v>
      </c>
      <c r="F49" s="492"/>
      <c r="G49" s="492"/>
      <c r="H49" s="521" t="s">
        <v>260</v>
      </c>
      <c r="I49" s="521"/>
      <c r="J49" s="525">
        <v>-1.125</v>
      </c>
      <c r="K49" s="525">
        <v>-1.125</v>
      </c>
      <c r="L49" s="525">
        <v>-1.125</v>
      </c>
      <c r="M49" s="525">
        <v>-1.125</v>
      </c>
      <c r="N49" s="525">
        <v>-1.125</v>
      </c>
      <c r="O49" s="525">
        <v>-1.125</v>
      </c>
      <c r="P49" s="535" t="s">
        <v>18</v>
      </c>
      <c r="Q49" s="457"/>
      <c r="R49" s="575" t="s">
        <v>261</v>
      </c>
      <c r="S49" s="576"/>
      <c r="T49" s="576"/>
      <c r="U49" s="576"/>
      <c r="V49" s="576"/>
      <c r="W49" s="576"/>
      <c r="X49" s="577"/>
      <c r="Y49" s="578"/>
    </row>
    <row r="50" spans="2:25" ht="14.45" customHeight="1" x14ac:dyDescent="0.25">
      <c r="B50" s="558">
        <v>36</v>
      </c>
      <c r="C50" s="565">
        <v>0</v>
      </c>
      <c r="D50" s="560">
        <v>103.5</v>
      </c>
      <c r="E50" s="560">
        <v>103</v>
      </c>
      <c r="F50" s="492"/>
      <c r="G50" s="492"/>
      <c r="H50" s="521" t="s">
        <v>163</v>
      </c>
      <c r="I50" s="52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5" t="s">
        <v>18</v>
      </c>
      <c r="Q50" s="457"/>
      <c r="R50" s="575" t="s">
        <v>262</v>
      </c>
      <c r="S50" s="576"/>
      <c r="T50" s="576"/>
      <c r="U50" s="576"/>
      <c r="V50" s="576"/>
      <c r="W50" s="576"/>
      <c r="X50" s="577"/>
      <c r="Y50" s="578"/>
    </row>
    <row r="51" spans="2:25" ht="14.45" customHeight="1" x14ac:dyDescent="0.25">
      <c r="B51" s="558">
        <v>48</v>
      </c>
      <c r="C51" s="559">
        <v>0.375</v>
      </c>
      <c r="D51" s="560">
        <v>103.5</v>
      </c>
      <c r="E51" s="560">
        <v>103</v>
      </c>
      <c r="F51" s="492"/>
      <c r="G51" s="492"/>
      <c r="H51" s="521" t="s">
        <v>263</v>
      </c>
      <c r="I51" s="52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5" t="s">
        <v>18</v>
      </c>
      <c r="Q51" s="457"/>
      <c r="R51" s="579" t="s">
        <v>264</v>
      </c>
      <c r="S51" s="580"/>
      <c r="T51" s="580"/>
      <c r="U51" s="580"/>
      <c r="V51" s="580"/>
      <c r="W51" s="580"/>
      <c r="X51" s="581"/>
      <c r="Y51" s="582"/>
    </row>
    <row r="52" spans="2:25" ht="14.45" customHeight="1" thickBot="1" x14ac:dyDescent="0.25">
      <c r="B52" s="558">
        <v>60</v>
      </c>
      <c r="C52" s="559">
        <v>0.75</v>
      </c>
      <c r="D52" s="560">
        <v>104</v>
      </c>
      <c r="E52" s="560">
        <v>103</v>
      </c>
      <c r="F52" s="492"/>
      <c r="G52" s="492"/>
      <c r="H52" s="521" t="s">
        <v>78</v>
      </c>
      <c r="I52" s="521"/>
      <c r="J52" s="525">
        <v>-0.25</v>
      </c>
      <c r="K52" s="525">
        <v>-0.25</v>
      </c>
      <c r="L52" s="525">
        <v>-0.25</v>
      </c>
      <c r="M52" s="525">
        <v>-0.25</v>
      </c>
      <c r="N52" s="525">
        <v>-0.25</v>
      </c>
      <c r="O52" s="525">
        <v>-0.25</v>
      </c>
      <c r="P52" s="525">
        <v>-0.25</v>
      </c>
      <c r="Q52" s="457"/>
      <c r="R52" s="579" t="s">
        <v>265</v>
      </c>
      <c r="S52" s="580"/>
      <c r="T52" s="580"/>
      <c r="U52" s="580"/>
      <c r="V52" s="580"/>
      <c r="W52" s="580"/>
      <c r="X52" s="581"/>
      <c r="Y52" s="582"/>
    </row>
    <row r="53" spans="2:25" ht="15" customHeight="1" thickBot="1" x14ac:dyDescent="0.3">
      <c r="B53" s="583" t="s">
        <v>266</v>
      </c>
      <c r="C53" s="584"/>
      <c r="D53" s="585">
        <v>103.5</v>
      </c>
      <c r="E53" s="586">
        <v>103</v>
      </c>
      <c r="F53" s="587" t="s">
        <v>267</v>
      </c>
      <c r="G53" s="587"/>
      <c r="H53" s="587"/>
      <c r="I53" s="587"/>
      <c r="J53" s="457"/>
      <c r="K53" s="588" t="s">
        <v>175</v>
      </c>
      <c r="L53" s="588"/>
      <c r="M53" s="588"/>
      <c r="N53" s="588"/>
      <c r="O53" s="588"/>
      <c r="P53" s="589" t="s">
        <v>176</v>
      </c>
      <c r="Q53" s="590"/>
      <c r="R53" s="591" t="s">
        <v>268</v>
      </c>
      <c r="S53" s="592"/>
      <c r="T53" s="592"/>
      <c r="U53" s="592"/>
      <c r="V53" s="592"/>
      <c r="W53" s="592"/>
      <c r="X53" s="593"/>
    </row>
    <row r="54" spans="2:25" ht="15.75" x14ac:dyDescent="0.25">
      <c r="B54" s="558" t="s">
        <v>269</v>
      </c>
      <c r="C54" s="594" t="s">
        <v>270</v>
      </c>
      <c r="D54" s="594" t="s">
        <v>271</v>
      </c>
      <c r="E54" s="595"/>
      <c r="F54" s="596" t="s">
        <v>272</v>
      </c>
      <c r="G54" s="596"/>
      <c r="H54" s="596"/>
      <c r="I54" s="596"/>
      <c r="J54" s="457"/>
      <c r="K54" s="285" t="s">
        <v>179</v>
      </c>
      <c r="L54" s="597" t="s">
        <v>273</v>
      </c>
      <c r="M54" s="597"/>
      <c r="N54" s="598" t="s">
        <v>181</v>
      </c>
      <c r="O54" s="598"/>
      <c r="P54" s="373">
        <f>'Flex SP DSCR_MU Pricer'!$B$3</f>
        <v>5.32</v>
      </c>
      <c r="Q54" s="599"/>
      <c r="R54" s="600"/>
      <c r="S54" s="600"/>
      <c r="T54" s="600"/>
      <c r="U54" s="600"/>
      <c r="V54" s="600"/>
      <c r="W54" s="600"/>
      <c r="X54" s="601"/>
    </row>
    <row r="55" spans="2:25" ht="16.5" thickBot="1" x14ac:dyDescent="0.3">
      <c r="B55" s="602">
        <v>-0.5</v>
      </c>
      <c r="C55" s="603">
        <v>-0.375</v>
      </c>
      <c r="D55" s="603">
        <v>-0.25</v>
      </c>
      <c r="E55" s="604"/>
      <c r="F55" s="605" t="s">
        <v>274</v>
      </c>
      <c r="G55" s="605"/>
      <c r="H55" s="605"/>
      <c r="I55" s="605"/>
      <c r="J55" s="590"/>
      <c r="K55" s="606" t="s">
        <v>184</v>
      </c>
      <c r="L55" s="404"/>
      <c r="M55" s="404"/>
      <c r="N55" s="404"/>
      <c r="O55" s="404"/>
      <c r="P55" s="607"/>
      <c r="Q55" s="608"/>
      <c r="R55" s="609"/>
      <c r="S55" s="609"/>
      <c r="T55" s="609"/>
      <c r="U55" s="609"/>
      <c r="V55" s="609"/>
      <c r="W55" s="609"/>
      <c r="X55" s="610"/>
    </row>
    <row r="56" spans="2:25" x14ac:dyDescent="0.2">
      <c r="N56" s="611"/>
      <c r="O56" s="611"/>
      <c r="P56" s="611"/>
    </row>
    <row r="57" spans="2:25" x14ac:dyDescent="0.2">
      <c r="N57" s="611"/>
      <c r="O57" s="611"/>
      <c r="P57" s="611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2" priority="58" operator="equal">
      <formula>"N/A"</formula>
    </cfRule>
  </conditionalFormatting>
  <conditionalFormatting sqref="B6:D43">
    <cfRule type="cellIs" dxfId="61" priority="57" operator="equal">
      <formula>"N/A"</formula>
    </cfRule>
  </conditionalFormatting>
  <conditionalFormatting sqref="E5">
    <cfRule type="cellIs" dxfId="60" priority="63" operator="equal">
      <formula>"N/A"</formula>
    </cfRule>
  </conditionalFormatting>
  <conditionalFormatting sqref="F6:F7">
    <cfRule type="cellIs" dxfId="59" priority="47" operator="equal">
      <formula>"N/A"</formula>
    </cfRule>
  </conditionalFormatting>
  <conditionalFormatting sqref="F16:F18">
    <cfRule type="cellIs" dxfId="58" priority="51" operator="equal">
      <formula>"N/A"</formula>
    </cfRule>
  </conditionalFormatting>
  <conditionalFormatting sqref="F23:F26">
    <cfRule type="cellIs" dxfId="57" priority="50" operator="equal">
      <formula>"N/A"</formula>
    </cfRule>
  </conditionalFormatting>
  <conditionalFormatting sqref="F34">
    <cfRule type="cellIs" dxfId="56" priority="55" operator="equal">
      <formula>"N/A"</formula>
    </cfRule>
  </conditionalFormatting>
  <conditionalFormatting sqref="I28:I33 H27:H37 H39 H41:H52">
    <cfRule type="cellIs" dxfId="55" priority="56" operator="equal">
      <formula>"N/A"</formula>
    </cfRule>
  </conditionalFormatting>
  <conditionalFormatting sqref="H7:I15">
    <cfRule type="cellIs" dxfId="54" priority="59" operator="equal">
      <formula>"N/A"</formula>
    </cfRule>
  </conditionalFormatting>
  <conditionalFormatting sqref="H19:I23">
    <cfRule type="cellIs" dxfId="53" priority="46" operator="equal">
      <formula>"N/A"</formula>
    </cfRule>
  </conditionalFormatting>
  <conditionalFormatting sqref="H25:I31">
    <cfRule type="cellIs" dxfId="52" priority="49" operator="equal">
      <formula>"N/A"</formula>
    </cfRule>
  </conditionalFormatting>
  <conditionalFormatting sqref="H33:I33 H34:H37 H39 H41:H52">
    <cfRule type="cellIs" dxfId="51" priority="54" operator="equal">
      <formula>"N/A"</formula>
    </cfRule>
  </conditionalFormatting>
  <conditionalFormatting sqref="H31:I31">
    <cfRule type="cellIs" dxfId="50" priority="53" operator="equal">
      <formula>"N/A"</formula>
    </cfRule>
  </conditionalFormatting>
  <conditionalFormatting sqref="H26:I26">
    <cfRule type="cellIs" dxfId="49" priority="48" operator="equal">
      <formula>"N/A"</formula>
    </cfRule>
  </conditionalFormatting>
  <conditionalFormatting sqref="I27 H29:I30">
    <cfRule type="cellIs" dxfId="48" priority="52" operator="equal">
      <formula>"N/A"</formula>
    </cfRule>
  </conditionalFormatting>
  <conditionalFormatting sqref="J6:P6">
    <cfRule type="cellIs" dxfId="47" priority="61" operator="equal">
      <formula>"N/A"</formula>
    </cfRule>
  </conditionalFormatting>
  <conditionalFormatting sqref="J16:P16">
    <cfRule type="cellIs" dxfId="46" priority="60" operator="equal">
      <formula>"N/A"</formula>
    </cfRule>
  </conditionalFormatting>
  <conditionalFormatting sqref="Y49:Y52">
    <cfRule type="cellIs" dxfId="45" priority="62" operator="equal">
      <formula>"N/A"</formula>
    </cfRule>
  </conditionalFormatting>
  <conditionalFormatting sqref="R49">
    <cfRule type="cellIs" dxfId="44" priority="45" operator="equal">
      <formula>"N/A"</formula>
    </cfRule>
  </conditionalFormatting>
  <conditionalFormatting sqref="J18:M18">
    <cfRule type="cellIs" dxfId="43" priority="40" operator="equal">
      <formula>""</formula>
    </cfRule>
  </conditionalFormatting>
  <conditionalFormatting sqref="J19:O19">
    <cfRule type="cellIs" dxfId="42" priority="39" operator="equal">
      <formula>""</formula>
    </cfRule>
  </conditionalFormatting>
  <conditionalFormatting sqref="J20:P20">
    <cfRule type="cellIs" dxfId="41" priority="42" operator="equal">
      <formula>""</formula>
    </cfRule>
  </conditionalFormatting>
  <conditionalFormatting sqref="O22:P22">
    <cfRule type="cellIs" dxfId="40" priority="43" operator="equal">
      <formula>"N/A"</formula>
    </cfRule>
  </conditionalFormatting>
  <conditionalFormatting sqref="P18:P19">
    <cfRule type="cellIs" dxfId="39" priority="44" operator="equal">
      <formula>"N/A"</formula>
    </cfRule>
  </conditionalFormatting>
  <conditionalFormatting sqref="P23">
    <cfRule type="cellIs" dxfId="38" priority="41" operator="equal">
      <formula>"N/A"</formula>
    </cfRule>
  </conditionalFormatting>
  <conditionalFormatting sqref="P43 P46:P47">
    <cfRule type="cellIs" dxfId="37" priority="38" operator="equal">
      <formula>"N/A"</formula>
    </cfRule>
  </conditionalFormatting>
  <conditionalFormatting sqref="O46:P46">
    <cfRule type="cellIs" dxfId="36" priority="37" operator="equal">
      <formula>"N/A"</formula>
    </cfRule>
  </conditionalFormatting>
  <conditionalFormatting sqref="J31:O31">
    <cfRule type="cellIs" dxfId="35" priority="36" operator="equal">
      <formula>"N/A"</formula>
    </cfRule>
  </conditionalFormatting>
  <conditionalFormatting sqref="J26:P26">
    <cfRule type="cellIs" dxfId="34" priority="12" operator="equal">
      <formula>"N/A"</formula>
    </cfRule>
  </conditionalFormatting>
  <conditionalFormatting sqref="J27:P27 J29:P30">
    <cfRule type="cellIs" dxfId="33" priority="35" operator="equal">
      <formula>"N/A"</formula>
    </cfRule>
  </conditionalFormatting>
  <conditionalFormatting sqref="J48:L48">
    <cfRule type="cellIs" dxfId="32" priority="29" operator="equal">
      <formula>"N/A"</formula>
    </cfRule>
  </conditionalFormatting>
  <conditionalFormatting sqref="J26:N27">
    <cfRule type="cellIs" dxfId="31" priority="25" operator="equal">
      <formula>"N/A"</formula>
    </cfRule>
  </conditionalFormatting>
  <conditionalFormatting sqref="J37:N37">
    <cfRule type="cellIs" dxfId="30" priority="16" operator="equal">
      <formula>"N/A"</formula>
    </cfRule>
  </conditionalFormatting>
  <conditionalFormatting sqref="J40:N40">
    <cfRule type="cellIs" dxfId="29" priority="24" operator="equal">
      <formula>"N/A"</formula>
    </cfRule>
  </conditionalFormatting>
  <conditionalFormatting sqref="J25:O25">
    <cfRule type="cellIs" dxfId="28" priority="20" operator="equal">
      <formula>""</formula>
    </cfRule>
  </conditionalFormatting>
  <conditionalFormatting sqref="J28:O28">
    <cfRule type="cellIs" dxfId="27" priority="21" operator="equal">
      <formula>""</formula>
    </cfRule>
  </conditionalFormatting>
  <conditionalFormatting sqref="J30:O30">
    <cfRule type="cellIs" dxfId="26" priority="18" operator="equal">
      <formula>"N/A"</formula>
    </cfRule>
  </conditionalFormatting>
  <conditionalFormatting sqref="J34:O34">
    <cfRule type="cellIs" dxfId="25" priority="17" operator="equal">
      <formula>""</formula>
    </cfRule>
  </conditionalFormatting>
  <conditionalFormatting sqref="J36:O38">
    <cfRule type="cellIs" dxfId="24" priority="23" operator="equal">
      <formula>"N/A"</formula>
    </cfRule>
  </conditionalFormatting>
  <conditionalFormatting sqref="J39:O39">
    <cfRule type="cellIs" dxfId="23" priority="15" operator="equal">
      <formula>""</formula>
    </cfRule>
  </conditionalFormatting>
  <conditionalFormatting sqref="J41:O41">
    <cfRule type="cellIs" dxfId="22" priority="14" operator="equal">
      <formula>""</formula>
    </cfRule>
  </conditionalFormatting>
  <conditionalFormatting sqref="J46:O47">
    <cfRule type="cellIs" dxfId="21" priority="27" operator="equal">
      <formula>"N/A"</formula>
    </cfRule>
  </conditionalFormatting>
  <conditionalFormatting sqref="J50:O51">
    <cfRule type="cellIs" dxfId="20" priority="11" operator="equal">
      <formula>""</formula>
    </cfRule>
  </conditionalFormatting>
  <conditionalFormatting sqref="J29:P31">
    <cfRule type="cellIs" dxfId="19" priority="19" operator="equal">
      <formula>"N/A"</formula>
    </cfRule>
  </conditionalFormatting>
  <conditionalFormatting sqref="J35:P35">
    <cfRule type="cellIs" dxfId="18" priority="32" operator="equal">
      <formula>"N/A"</formula>
    </cfRule>
  </conditionalFormatting>
  <conditionalFormatting sqref="J42:P43">
    <cfRule type="cellIs" dxfId="17" priority="30" operator="equal">
      <formula>"N/A"</formula>
    </cfRule>
  </conditionalFormatting>
  <conditionalFormatting sqref="J49:P49">
    <cfRule type="cellIs" dxfId="16" priority="28" operator="equal">
      <formula>"N/A"</formula>
    </cfRule>
  </conditionalFormatting>
  <conditionalFormatting sqref="O32:P33">
    <cfRule type="cellIs" dxfId="15" priority="33" operator="equal">
      <formula>"N/A"</formula>
    </cfRule>
  </conditionalFormatting>
  <conditionalFormatting sqref="P25">
    <cfRule type="cellIs" dxfId="14" priority="34" operator="equal">
      <formula>"N/A"</formula>
    </cfRule>
  </conditionalFormatting>
  <conditionalFormatting sqref="P27:P31">
    <cfRule type="cellIs" dxfId="13" priority="26" operator="equal">
      <formula>"N/A"</formula>
    </cfRule>
  </conditionalFormatting>
  <conditionalFormatting sqref="P33:P36">
    <cfRule type="cellIs" dxfId="12" priority="22" operator="equal">
      <formula>"N/A"</formula>
    </cfRule>
  </conditionalFormatting>
  <conditionalFormatting sqref="P38:P41">
    <cfRule type="cellIs" dxfId="11" priority="31" operator="equal">
      <formula>"N/A"</formula>
    </cfRule>
  </conditionalFormatting>
  <conditionalFormatting sqref="P50:P51">
    <cfRule type="cellIs" dxfId="10" priority="13" operator="equal">
      <formula>"N/A"</formula>
    </cfRule>
  </conditionalFormatting>
  <conditionalFormatting sqref="P52">
    <cfRule type="cellIs" dxfId="9" priority="10" operator="equal">
      <formula>"N/A"</formula>
    </cfRule>
  </conditionalFormatting>
  <conditionalFormatting sqref="J52:P52">
    <cfRule type="cellIs" dxfId="8" priority="9" operator="equal">
      <formula>"N/A"</formula>
    </cfRule>
  </conditionalFormatting>
  <conditionalFormatting sqref="J44:P44">
    <cfRule type="cellIs" dxfId="7" priority="8" operator="equal">
      <formula>""</formula>
    </cfRule>
  </conditionalFormatting>
  <conditionalFormatting sqref="J45:P45">
    <cfRule type="cellIs" dxfId="6" priority="7" operator="equal">
      <formula>""</formula>
    </cfRule>
  </conditionalFormatting>
  <conditionalFormatting sqref="C46:C51">
    <cfRule type="cellIs" dxfId="5" priority="6" operator="equal">
      <formula>"N/A"</formula>
    </cfRule>
  </conditionalFormatting>
  <conditionalFormatting sqref="N18:O18">
    <cfRule type="cellIs" dxfId="4" priority="5" operator="equal">
      <formula>""</formula>
    </cfRule>
  </conditionalFormatting>
  <conditionalFormatting sqref="D46:D52">
    <cfRule type="cellIs" dxfId="3" priority="4" operator="equal">
      <formula>"N/A"</formula>
    </cfRule>
  </conditionalFormatting>
  <conditionalFormatting sqref="E46:E52">
    <cfRule type="cellIs" dxfId="2" priority="3" operator="equal">
      <formula>"N/A"</formula>
    </cfRule>
  </conditionalFormatting>
  <conditionalFormatting sqref="H38">
    <cfRule type="cellIs" dxfId="1" priority="2" operator="equal">
      <formula>"N/A"</formula>
    </cfRule>
  </conditionalFormatting>
  <conditionalFormatting sqref="H40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641A9-371E-439A-A1AC-2D656AD2D031}">
  <sheetPr published="0" codeName="Sheet6">
    <tabColor rgb="FF0070C0"/>
  </sheetPr>
  <dimension ref="A1:S44"/>
  <sheetViews>
    <sheetView topLeftCell="A24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8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09">
        <v>6.5</v>
      </c>
      <c r="B6" s="218" t="s">
        <v>275</v>
      </c>
      <c r="C6" s="220">
        <v>97.688299999999998</v>
      </c>
      <c r="E6" s="221"/>
      <c r="F6" s="612"/>
      <c r="H6" s="222" t="str">
        <f>IFERROR(E6+B6,"NA")</f>
        <v>NA</v>
      </c>
      <c r="I6" s="223">
        <f t="shared" ref="I6:I42" si="0">F6+C6</f>
        <v>97.688299999999998</v>
      </c>
      <c r="J6" s="224" t="e">
        <f>I6-H6</f>
        <v>#VALUE!</v>
      </c>
      <c r="L6" s="225"/>
      <c r="M6" s="411"/>
    </row>
    <row r="7" spans="1:19" ht="15.75" x14ac:dyDescent="0.25">
      <c r="A7" s="409">
        <v>6.625</v>
      </c>
      <c r="B7" s="218" t="s">
        <v>275</v>
      </c>
      <c r="C7" s="220">
        <v>98.313299999999998</v>
      </c>
      <c r="E7" s="221"/>
      <c r="F7" s="612"/>
      <c r="H7" s="222" t="str">
        <f t="shared" ref="H7:H42" si="1">IFERROR(E7+B7,"NA")</f>
        <v>NA</v>
      </c>
      <c r="I7" s="223">
        <f t="shared" si="0"/>
        <v>98.313299999999998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09">
        <v>6.75</v>
      </c>
      <c r="B8" s="218" t="s">
        <v>275</v>
      </c>
      <c r="C8" s="220">
        <v>98.938299999999998</v>
      </c>
      <c r="E8" s="221"/>
      <c r="F8" s="612"/>
      <c r="H8" s="222" t="str">
        <f t="shared" si="1"/>
        <v>NA</v>
      </c>
      <c r="I8" s="223">
        <f t="shared" si="0"/>
        <v>98.938299999999998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09">
        <v>6.875</v>
      </c>
      <c r="B9" s="218" t="s">
        <v>275</v>
      </c>
      <c r="C9" s="220">
        <v>99.563299999999998</v>
      </c>
      <c r="E9" s="221"/>
      <c r="F9" s="612"/>
      <c r="H9" s="222" t="str">
        <f t="shared" si="1"/>
        <v>NA</v>
      </c>
      <c r="I9" s="223">
        <f t="shared" si="0"/>
        <v>99.563299999999998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09">
        <v>7</v>
      </c>
      <c r="B10" s="218" t="s">
        <v>275</v>
      </c>
      <c r="C10" s="220">
        <v>100.1883</v>
      </c>
      <c r="E10" s="221"/>
      <c r="F10" s="612"/>
      <c r="H10" s="222" t="str">
        <f t="shared" si="1"/>
        <v>NA</v>
      </c>
      <c r="I10" s="223">
        <f t="shared" si="0"/>
        <v>100.1883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09">
        <v>7.125</v>
      </c>
      <c r="B11" s="218" t="s">
        <v>275</v>
      </c>
      <c r="C11" s="220">
        <v>100.6883</v>
      </c>
      <c r="E11" s="221"/>
      <c r="F11" s="612"/>
      <c r="H11" s="222" t="str">
        <f t="shared" si="1"/>
        <v>NA</v>
      </c>
      <c r="I11" s="223">
        <f t="shared" si="0"/>
        <v>100.6883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09">
        <v>7.25</v>
      </c>
      <c r="B12" s="218" t="s">
        <v>275</v>
      </c>
      <c r="C12" s="220">
        <v>101.0633</v>
      </c>
      <c r="E12" s="221"/>
      <c r="F12" s="612"/>
      <c r="H12" s="222" t="str">
        <f t="shared" si="1"/>
        <v>NA</v>
      </c>
      <c r="I12" s="223">
        <f t="shared" si="0"/>
        <v>101.0633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09">
        <v>7.375</v>
      </c>
      <c r="B13" s="218" t="s">
        <v>275</v>
      </c>
      <c r="C13" s="220">
        <v>101.4383</v>
      </c>
      <c r="E13" s="221"/>
      <c r="F13" s="612"/>
      <c r="H13" s="222" t="str">
        <f t="shared" si="1"/>
        <v>NA</v>
      </c>
      <c r="I13" s="223">
        <f t="shared" si="0"/>
        <v>101.4383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09">
        <v>7.5</v>
      </c>
      <c r="B14" s="218" t="s">
        <v>275</v>
      </c>
      <c r="C14" s="220">
        <v>101.6883</v>
      </c>
      <c r="E14" s="221"/>
      <c r="F14" s="612"/>
      <c r="H14" s="222" t="str">
        <f t="shared" si="1"/>
        <v>NA</v>
      </c>
      <c r="I14" s="223">
        <f t="shared" si="0"/>
        <v>101.6883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09">
        <v>7.625</v>
      </c>
      <c r="B15" s="218" t="s">
        <v>275</v>
      </c>
      <c r="C15" s="220">
        <v>102.0633</v>
      </c>
      <c r="E15" s="221"/>
      <c r="F15" s="612"/>
      <c r="H15" s="222" t="str">
        <f t="shared" si="1"/>
        <v>NA</v>
      </c>
      <c r="I15" s="223">
        <f t="shared" si="0"/>
        <v>102.0633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09">
        <v>7.75</v>
      </c>
      <c r="B16" s="218" t="s">
        <v>275</v>
      </c>
      <c r="C16" s="220">
        <v>102.3133</v>
      </c>
      <c r="E16" s="221"/>
      <c r="F16" s="612"/>
      <c r="H16" s="222" t="str">
        <f t="shared" si="1"/>
        <v>NA</v>
      </c>
      <c r="I16" s="223">
        <f t="shared" si="0"/>
        <v>102.3133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09">
        <v>7.875</v>
      </c>
      <c r="B17" s="218" t="s">
        <v>275</v>
      </c>
      <c r="C17" s="220">
        <v>102.5633</v>
      </c>
      <c r="E17" s="221"/>
      <c r="F17" s="612"/>
      <c r="H17" s="222" t="str">
        <f t="shared" si="1"/>
        <v>NA</v>
      </c>
      <c r="I17" s="223">
        <f t="shared" si="0"/>
        <v>102.5633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09">
        <v>8</v>
      </c>
      <c r="B18" s="218" t="s">
        <v>275</v>
      </c>
      <c r="C18" s="220">
        <v>102.8133</v>
      </c>
      <c r="E18" s="221"/>
      <c r="F18" s="612"/>
      <c r="H18" s="222" t="str">
        <f t="shared" si="1"/>
        <v>NA</v>
      </c>
      <c r="I18" s="223">
        <f t="shared" si="0"/>
        <v>102.8133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09">
        <v>8.125</v>
      </c>
      <c r="B19" s="218" t="s">
        <v>275</v>
      </c>
      <c r="C19" s="220">
        <v>103.0633</v>
      </c>
      <c r="E19" s="221"/>
      <c r="F19" s="612"/>
      <c r="H19" s="222" t="str">
        <f t="shared" si="1"/>
        <v>NA</v>
      </c>
      <c r="I19" s="223">
        <f t="shared" si="0"/>
        <v>103.0633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09">
        <v>8.25</v>
      </c>
      <c r="B20" s="218" t="s">
        <v>275</v>
      </c>
      <c r="C20" s="220">
        <v>103.3133</v>
      </c>
      <c r="E20" s="221"/>
      <c r="F20" s="612"/>
      <c r="H20" s="222" t="str">
        <f t="shared" si="1"/>
        <v>NA</v>
      </c>
      <c r="I20" s="223">
        <f t="shared" si="0"/>
        <v>103.3133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09">
        <v>8.375</v>
      </c>
      <c r="B21" s="218" t="s">
        <v>275</v>
      </c>
      <c r="C21" s="220">
        <v>103.5633</v>
      </c>
      <c r="E21" s="221"/>
      <c r="F21" s="612"/>
      <c r="H21" s="222" t="str">
        <f t="shared" si="1"/>
        <v>NA</v>
      </c>
      <c r="I21" s="223">
        <f t="shared" si="0"/>
        <v>103.5633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09">
        <v>8.5</v>
      </c>
      <c r="B22" s="218" t="s">
        <v>275</v>
      </c>
      <c r="C22" s="220">
        <v>103.8133</v>
      </c>
      <c r="E22" s="221"/>
      <c r="F22" s="612"/>
      <c r="H22" s="222" t="str">
        <f t="shared" si="1"/>
        <v>NA</v>
      </c>
      <c r="I22" s="223">
        <f t="shared" si="0"/>
        <v>103.8133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09">
        <v>8.625</v>
      </c>
      <c r="B23" s="218" t="s">
        <v>275</v>
      </c>
      <c r="C23" s="220">
        <v>104.0633</v>
      </c>
      <c r="E23" s="221"/>
      <c r="F23" s="612"/>
      <c r="H23" s="222" t="str">
        <f t="shared" si="1"/>
        <v>NA</v>
      </c>
      <c r="I23" s="223">
        <f t="shared" si="0"/>
        <v>104.0633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09">
        <v>8.75</v>
      </c>
      <c r="B24" s="218" t="s">
        <v>275</v>
      </c>
      <c r="C24" s="220">
        <v>104.3133</v>
      </c>
      <c r="E24" s="221"/>
      <c r="F24" s="612"/>
      <c r="H24" s="222" t="str">
        <f t="shared" si="1"/>
        <v>NA</v>
      </c>
      <c r="I24" s="223">
        <f t="shared" si="0"/>
        <v>104.3133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09">
        <v>8.875</v>
      </c>
      <c r="B25" s="218" t="s">
        <v>275</v>
      </c>
      <c r="C25" s="220">
        <v>104.5633</v>
      </c>
      <c r="E25" s="221"/>
      <c r="F25" s="612"/>
      <c r="H25" s="222" t="str">
        <f t="shared" si="1"/>
        <v>NA</v>
      </c>
      <c r="I25" s="223">
        <f t="shared" si="0"/>
        <v>104.5633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09">
        <v>9</v>
      </c>
      <c r="B26" s="218" t="s">
        <v>275</v>
      </c>
      <c r="C26" s="220">
        <v>104.8133</v>
      </c>
      <c r="E26" s="221"/>
      <c r="F26" s="612"/>
      <c r="H26" s="222" t="str">
        <f t="shared" si="1"/>
        <v>NA</v>
      </c>
      <c r="I26" s="223">
        <f t="shared" si="0"/>
        <v>104.8133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09">
        <v>9.125</v>
      </c>
      <c r="B27" s="218" t="s">
        <v>275</v>
      </c>
      <c r="C27" s="220">
        <v>105.0633</v>
      </c>
      <c r="E27" s="221"/>
      <c r="F27" s="612"/>
      <c r="H27" s="222" t="str">
        <f t="shared" si="1"/>
        <v>NA</v>
      </c>
      <c r="I27" s="223">
        <f t="shared" si="0"/>
        <v>105.0633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09">
        <v>9.25</v>
      </c>
      <c r="B28" s="218" t="s">
        <v>275</v>
      </c>
      <c r="C28" s="220">
        <v>105.3133</v>
      </c>
      <c r="E28" s="221"/>
      <c r="F28" s="612"/>
      <c r="H28" s="222" t="str">
        <f t="shared" si="1"/>
        <v>NA</v>
      </c>
      <c r="I28" s="223">
        <f t="shared" si="0"/>
        <v>105.3133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09">
        <v>9.375</v>
      </c>
      <c r="B29" s="218" t="s">
        <v>275</v>
      </c>
      <c r="C29" s="220">
        <v>105.5633</v>
      </c>
      <c r="E29" s="221"/>
      <c r="F29" s="612"/>
      <c r="H29" s="222" t="str">
        <f t="shared" si="1"/>
        <v>NA</v>
      </c>
      <c r="I29" s="223">
        <f t="shared" si="0"/>
        <v>105.5633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09">
        <v>9.5</v>
      </c>
      <c r="B30" s="218" t="s">
        <v>275</v>
      </c>
      <c r="C30" s="220">
        <v>105.8133</v>
      </c>
      <c r="E30" s="221"/>
      <c r="F30" s="612"/>
      <c r="H30" s="222" t="str">
        <f t="shared" si="1"/>
        <v>NA</v>
      </c>
      <c r="I30" s="223">
        <f t="shared" si="0"/>
        <v>105.8133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09">
        <v>9.625</v>
      </c>
      <c r="B31" s="218" t="s">
        <v>275</v>
      </c>
      <c r="C31" s="220">
        <v>106.0633</v>
      </c>
      <c r="E31" s="221"/>
      <c r="F31" s="612"/>
      <c r="H31" s="222" t="str">
        <f t="shared" si="1"/>
        <v>NA</v>
      </c>
      <c r="I31" s="223">
        <f t="shared" si="0"/>
        <v>106.0633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09">
        <v>9.75</v>
      </c>
      <c r="B32" s="218" t="s">
        <v>275</v>
      </c>
      <c r="C32" s="220">
        <v>106.3133</v>
      </c>
      <c r="E32" s="221"/>
      <c r="F32" s="612"/>
      <c r="H32" s="222" t="str">
        <f t="shared" si="1"/>
        <v>NA</v>
      </c>
      <c r="I32" s="223">
        <f t="shared" si="0"/>
        <v>106.3133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09">
        <v>9.875</v>
      </c>
      <c r="B33" s="218" t="s">
        <v>275</v>
      </c>
      <c r="C33" s="220">
        <v>106.5633</v>
      </c>
      <c r="E33" s="221"/>
      <c r="F33" s="612"/>
      <c r="H33" s="222" t="str">
        <f t="shared" si="1"/>
        <v>NA</v>
      </c>
      <c r="I33" s="223">
        <f t="shared" si="0"/>
        <v>106.5633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09">
        <v>10</v>
      </c>
      <c r="B34" s="218" t="s">
        <v>275</v>
      </c>
      <c r="C34" s="220">
        <v>106.8133</v>
      </c>
      <c r="E34" s="221"/>
      <c r="F34" s="612"/>
      <c r="H34" s="222" t="str">
        <f t="shared" si="1"/>
        <v>NA</v>
      </c>
      <c r="I34" s="223">
        <f t="shared" si="0"/>
        <v>106.8133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09">
        <v>10.125</v>
      </c>
      <c r="B35" s="218" t="s">
        <v>275</v>
      </c>
      <c r="C35" s="220">
        <v>107.0633</v>
      </c>
      <c r="E35" s="221"/>
      <c r="F35" s="612"/>
      <c r="H35" s="222" t="str">
        <f t="shared" si="1"/>
        <v>NA</v>
      </c>
      <c r="I35" s="223">
        <f t="shared" si="0"/>
        <v>107.0633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09">
        <v>10.25</v>
      </c>
      <c r="B36" s="218" t="s">
        <v>275</v>
      </c>
      <c r="C36" s="220">
        <v>107.3133</v>
      </c>
      <c r="E36" s="221"/>
      <c r="F36" s="612"/>
      <c r="H36" s="222" t="str">
        <f t="shared" si="1"/>
        <v>NA</v>
      </c>
      <c r="I36" s="223">
        <f t="shared" si="0"/>
        <v>107.3133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09">
        <v>10.375</v>
      </c>
      <c r="B37" s="218" t="s">
        <v>275</v>
      </c>
      <c r="C37" s="220">
        <v>107.5633</v>
      </c>
      <c r="E37" s="221"/>
      <c r="F37" s="612"/>
      <c r="H37" s="222" t="str">
        <f t="shared" si="1"/>
        <v>NA</v>
      </c>
      <c r="I37" s="223">
        <f t="shared" si="0"/>
        <v>107.5633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09">
        <v>10.5</v>
      </c>
      <c r="B38" s="218" t="s">
        <v>275</v>
      </c>
      <c r="C38" s="220">
        <v>107.8133</v>
      </c>
      <c r="E38" s="221"/>
      <c r="F38" s="612"/>
      <c r="H38" s="222" t="str">
        <f t="shared" si="1"/>
        <v>NA</v>
      </c>
      <c r="I38" s="223">
        <f t="shared" si="0"/>
        <v>107.8133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09">
        <v>10.625</v>
      </c>
      <c r="B39" s="218" t="s">
        <v>275</v>
      </c>
      <c r="C39" s="220">
        <v>108.0633</v>
      </c>
      <c r="E39" s="221"/>
      <c r="F39" s="612"/>
      <c r="H39" s="222" t="str">
        <f t="shared" si="1"/>
        <v>NA</v>
      </c>
      <c r="I39" s="223">
        <f t="shared" si="0"/>
        <v>108.0633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09">
        <v>10.75</v>
      </c>
      <c r="B40" s="218" t="s">
        <v>275</v>
      </c>
      <c r="C40" s="220">
        <v>108.3133</v>
      </c>
      <c r="E40" s="221"/>
      <c r="F40" s="612"/>
      <c r="H40" s="222" t="str">
        <f t="shared" si="1"/>
        <v>NA</v>
      </c>
      <c r="I40" s="223">
        <f t="shared" si="0"/>
        <v>108.3133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09">
        <v>10.875</v>
      </c>
      <c r="B41" s="218" t="s">
        <v>275</v>
      </c>
      <c r="C41" s="220">
        <v>108.5633</v>
      </c>
      <c r="E41" s="221"/>
      <c r="F41" s="612"/>
      <c r="H41" s="222" t="str">
        <f t="shared" si="1"/>
        <v>NA</v>
      </c>
      <c r="I41" s="223">
        <f t="shared" si="0"/>
        <v>108.5633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09">
        <v>11</v>
      </c>
      <c r="B42" s="218" t="s">
        <v>275</v>
      </c>
      <c r="C42" s="220">
        <v>108.8133</v>
      </c>
      <c r="E42" s="221"/>
      <c r="F42" s="612"/>
      <c r="H42" s="222" t="str">
        <f t="shared" si="1"/>
        <v>NA</v>
      </c>
      <c r="I42" s="223">
        <f t="shared" si="0"/>
        <v>108.8133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3"/>
      <c r="B43" s="219"/>
      <c r="C43" s="219"/>
      <c r="E43" s="410"/>
      <c r="F43" s="410"/>
      <c r="H43" s="223"/>
      <c r="I43" s="223"/>
      <c r="J43" s="223"/>
      <c r="L43" s="223"/>
      <c r="M43" s="223"/>
    </row>
    <row r="44" spans="1:13" ht="15.75" x14ac:dyDescent="0.25">
      <c r="A44" s="613"/>
      <c r="B44" s="219"/>
      <c r="C44" s="219"/>
      <c r="E44" s="410"/>
      <c r="F44" s="410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B65FE-C612-4CB1-82F1-4CE569BD8AF7}">
  <sheetPr published="0" codeName="Sheet7">
    <tabColor rgb="FF00B050"/>
    <pageSetUpPr fitToPage="1"/>
  </sheetPr>
  <dimension ref="B1:R53"/>
  <sheetViews>
    <sheetView workbookViewId="0">
      <selection activeCell="N7" sqref="N7:Q7"/>
    </sheetView>
  </sheetViews>
  <sheetFormatPr defaultColWidth="8.85546875" defaultRowHeight="18.75" x14ac:dyDescent="0.3"/>
  <cols>
    <col min="1" max="1" width="3.140625" style="614" customWidth="1"/>
    <col min="2" max="2" width="17.140625" style="614" customWidth="1"/>
    <col min="3" max="3" width="16.28515625" style="614" customWidth="1"/>
    <col min="4" max="4" width="1.5703125" style="614" customWidth="1"/>
    <col min="5" max="5" width="23.42578125" style="614" customWidth="1"/>
    <col min="6" max="6" width="22.7109375" style="614" customWidth="1"/>
    <col min="7" max="9" width="9" style="614" bestFit="1" customWidth="1"/>
    <col min="10" max="12" width="9.7109375" style="614" bestFit="1" customWidth="1"/>
    <col min="13" max="13" width="1.5703125" style="614" customWidth="1"/>
    <col min="14" max="18" width="10.7109375" style="614" customWidth="1"/>
    <col min="19" max="16384" width="8.85546875" style="614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5"/>
      <c r="E2" s="6" t="s">
        <v>276</v>
      </c>
      <c r="F2" s="6"/>
      <c r="G2" s="6"/>
      <c r="H2" s="6"/>
      <c r="I2" s="6"/>
      <c r="J2" s="6"/>
      <c r="K2" s="6"/>
      <c r="L2" s="6"/>
      <c r="M2" s="616"/>
      <c r="N2" s="617" t="s">
        <v>277</v>
      </c>
      <c r="O2" s="617"/>
      <c r="P2" s="617"/>
      <c r="Q2" s="617"/>
      <c r="R2" s="618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19"/>
      <c r="N3" s="281" t="s">
        <v>278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20" t="str">
        <f>TEXT(Control!$B$1,"MM/DD/YYYY")&amp;" "&amp;Control!B2</f>
        <v>03/22/2024 A</v>
      </c>
      <c r="D4" s="619"/>
      <c r="E4" s="621"/>
      <c r="F4" s="621"/>
      <c r="G4" s="621"/>
      <c r="H4" s="621"/>
      <c r="I4" s="621"/>
      <c r="J4" s="621"/>
      <c r="K4" s="621"/>
      <c r="L4" s="621"/>
      <c r="M4" s="619"/>
      <c r="N4" s="622" t="s">
        <v>279</v>
      </c>
      <c r="O4" s="622"/>
      <c r="P4" s="622"/>
      <c r="Q4" s="622" t="s">
        <v>280</v>
      </c>
      <c r="R4" s="623"/>
    </row>
    <row r="5" spans="2:18" x14ac:dyDescent="0.3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24">
        <v>2.5000000000000001E-3</v>
      </c>
      <c r="O5" s="624"/>
      <c r="P5" s="624"/>
      <c r="Q5" s="624">
        <v>5.0000000000000001E-3</v>
      </c>
      <c r="R5" s="625"/>
    </row>
    <row r="6" spans="2:18" ht="15.75" customHeight="1" x14ac:dyDescent="0.3">
      <c r="B6" s="626" t="s">
        <v>97</v>
      </c>
      <c r="C6" s="627" t="s">
        <v>281</v>
      </c>
      <c r="E6" s="627" t="s">
        <v>100</v>
      </c>
      <c r="F6" s="627" t="s">
        <v>282</v>
      </c>
      <c r="G6" s="628" t="s">
        <v>115</v>
      </c>
      <c r="H6" s="628">
        <v>0.65</v>
      </c>
      <c r="I6" s="628">
        <v>0.70000000000000018</v>
      </c>
      <c r="J6" s="628">
        <v>0.75000000000000022</v>
      </c>
      <c r="K6" s="628">
        <v>0.80000000000000027</v>
      </c>
      <c r="L6" s="628">
        <v>0.85</v>
      </c>
      <c r="N6" s="624">
        <v>5.0000000000000001E-3</v>
      </c>
      <c r="O6" s="624"/>
      <c r="P6" s="624"/>
      <c r="Q6" s="624">
        <v>0.01</v>
      </c>
      <c r="R6" s="625"/>
    </row>
    <row r="7" spans="2:18" ht="15" customHeight="1" x14ac:dyDescent="0.3">
      <c r="B7" s="629">
        <f>'Flex SP 2nd Liens Pricer'!A6</f>
        <v>8.75</v>
      </c>
      <c r="C7" s="273">
        <f>'Flex SP 2nd Liens Pricer'!H6</f>
        <v>96.75</v>
      </c>
      <c r="D7" s="630"/>
      <c r="E7" s="284" t="s">
        <v>103</v>
      </c>
      <c r="F7" s="360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1" t="s">
        <v>283</v>
      </c>
      <c r="O7" s="631"/>
      <c r="P7" s="631"/>
      <c r="Q7" s="631"/>
      <c r="R7" s="632"/>
    </row>
    <row r="8" spans="2:18" ht="15" customHeight="1" x14ac:dyDescent="0.3">
      <c r="B8" s="629">
        <f>'Flex SP 2nd Liens Pricer'!A7</f>
        <v>8.875</v>
      </c>
      <c r="C8" s="273">
        <f>'Flex SP 2nd Liens Pricer'!H7</f>
        <v>97.125</v>
      </c>
      <c r="D8" s="630"/>
      <c r="E8" s="284"/>
      <c r="F8" s="360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3" t="s">
        <v>25</v>
      </c>
      <c r="O8" s="633"/>
      <c r="P8" s="633"/>
      <c r="Q8" s="633"/>
      <c r="R8" s="634"/>
    </row>
    <row r="9" spans="2:18" ht="15" customHeight="1" x14ac:dyDescent="0.3">
      <c r="B9" s="629">
        <f>'Flex SP 2nd Liens Pricer'!A8</f>
        <v>9</v>
      </c>
      <c r="C9" s="273">
        <f>'Flex SP 2nd Liens Pricer'!H8</f>
        <v>97.5</v>
      </c>
      <c r="D9" s="630"/>
      <c r="E9" s="284"/>
      <c r="F9" s="360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5"/>
      <c r="N9" s="636" t="s">
        <v>27</v>
      </c>
      <c r="O9" s="636"/>
      <c r="P9" s="636"/>
      <c r="Q9" s="637">
        <v>0.125</v>
      </c>
      <c r="R9" s="638"/>
    </row>
    <row r="10" spans="2:18" ht="15" customHeight="1" x14ac:dyDescent="0.3">
      <c r="B10" s="629">
        <f>'Flex SP 2nd Liens Pricer'!A9</f>
        <v>9.125</v>
      </c>
      <c r="C10" s="273">
        <f>'Flex SP 2nd Liens Pricer'!H9</f>
        <v>97.875</v>
      </c>
      <c r="D10" s="630"/>
      <c r="E10" s="284"/>
      <c r="F10" s="360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5"/>
      <c r="N10" s="636" t="s">
        <v>29</v>
      </c>
      <c r="O10" s="636"/>
      <c r="P10" s="636"/>
      <c r="Q10" s="636">
        <v>0</v>
      </c>
      <c r="R10" s="639"/>
    </row>
    <row r="11" spans="2:18" ht="15" customHeight="1" x14ac:dyDescent="0.3">
      <c r="B11" s="629">
        <f>'Flex SP 2nd Liens Pricer'!A10</f>
        <v>9.25</v>
      </c>
      <c r="C11" s="273">
        <f>'Flex SP 2nd Liens Pricer'!H10</f>
        <v>98.25</v>
      </c>
      <c r="D11" s="630"/>
      <c r="E11" s="284"/>
      <c r="F11" s="360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5"/>
      <c r="N11" s="636" t="s">
        <v>31</v>
      </c>
      <c r="O11" s="636"/>
      <c r="P11" s="636"/>
      <c r="Q11" s="636" t="s">
        <v>275</v>
      </c>
      <c r="R11" s="639"/>
    </row>
    <row r="12" spans="2:18" ht="15" customHeight="1" x14ac:dyDescent="0.3">
      <c r="B12" s="629">
        <f>'Flex SP 2nd Liens Pricer'!A11</f>
        <v>9.375</v>
      </c>
      <c r="C12" s="273">
        <f>'Flex SP 2nd Liens Pricer'!H11</f>
        <v>98.5</v>
      </c>
      <c r="D12" s="630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284</v>
      </c>
      <c r="O12" s="294"/>
      <c r="P12" s="294"/>
      <c r="Q12" s="294"/>
      <c r="R12" s="295"/>
    </row>
    <row r="13" spans="2:18" ht="15" customHeight="1" x14ac:dyDescent="0.3">
      <c r="B13" s="629">
        <f>'Flex SP 2nd Liens Pricer'!A12</f>
        <v>9.5</v>
      </c>
      <c r="C13" s="273">
        <f>'Flex SP 2nd Liens Pricer'!H12</f>
        <v>98.75</v>
      </c>
      <c r="D13" s="630"/>
      <c r="E13" s="627"/>
      <c r="F13" s="627" t="s">
        <v>282</v>
      </c>
      <c r="G13" s="628">
        <v>0.60000000000000009</v>
      </c>
      <c r="H13" s="628">
        <v>0.65000000000000013</v>
      </c>
      <c r="I13" s="628">
        <v>0.70000000000000018</v>
      </c>
      <c r="J13" s="628">
        <v>0.75000000000000022</v>
      </c>
      <c r="K13" s="628">
        <v>0.80000000000000027</v>
      </c>
      <c r="L13" s="628">
        <v>0.85</v>
      </c>
      <c r="N13" s="294" t="s">
        <v>285</v>
      </c>
      <c r="O13" s="294"/>
      <c r="P13" s="294"/>
      <c r="Q13" s="294"/>
      <c r="R13" s="295"/>
    </row>
    <row r="14" spans="2:18" ht="15" customHeight="1" x14ac:dyDescent="0.3">
      <c r="B14" s="629">
        <f>'Flex SP 2nd Liens Pricer'!A13</f>
        <v>9.625</v>
      </c>
      <c r="C14" s="273">
        <f>'Flex SP 2nd Liens Pricer'!H13</f>
        <v>99</v>
      </c>
      <c r="D14" s="630"/>
      <c r="E14" s="284" t="s">
        <v>286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29">
        <f>'Flex SP 2nd Liens Pricer'!A14</f>
        <v>9.75</v>
      </c>
      <c r="C15" s="273">
        <f>'Flex SP 2nd Liens Pricer'!H14</f>
        <v>99.25</v>
      </c>
      <c r="D15" s="630"/>
      <c r="E15" s="284" t="s">
        <v>287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223</v>
      </c>
      <c r="O15" s="294"/>
      <c r="P15" s="294"/>
      <c r="Q15" s="301">
        <v>-0.25</v>
      </c>
      <c r="R15" s="302"/>
    </row>
    <row r="16" spans="2:18" ht="15" customHeight="1" x14ac:dyDescent="0.3">
      <c r="B16" s="629">
        <f>'Flex SP 2nd Liens Pricer'!A15</f>
        <v>9.875</v>
      </c>
      <c r="C16" s="273">
        <f>'Flex SP 2nd Liens Pricer'!H15</f>
        <v>99.5</v>
      </c>
      <c r="D16" s="630"/>
      <c r="E16" s="284" t="s">
        <v>288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">
      <c r="B17" s="629">
        <f>'Flex SP 2nd Liens Pricer'!A16</f>
        <v>10</v>
      </c>
      <c r="C17" s="273">
        <f>'Flex SP 2nd Liens Pricer'!H16</f>
        <v>99.75</v>
      </c>
      <c r="D17" s="630"/>
      <c r="E17" s="284" t="s">
        <v>289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">
      <c r="B18" s="629">
        <f>'Flex SP 2nd Liens Pricer'!A17</f>
        <v>10.125</v>
      </c>
      <c r="C18" s="273">
        <f>'Flex SP 2nd Liens Pricer'!H17</f>
        <v>100</v>
      </c>
      <c r="D18" s="630"/>
      <c r="E18" s="284" t="s">
        <v>290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40"/>
    </row>
    <row r="19" spans="2:18" ht="15" customHeight="1" x14ac:dyDescent="0.3">
      <c r="B19" s="629">
        <f>'Flex SP 2nd Liens Pricer'!A18</f>
        <v>10.25</v>
      </c>
      <c r="C19" s="273">
        <f>'Flex SP 2nd Liens Pricer'!H18</f>
        <v>100.25</v>
      </c>
      <c r="D19" s="630"/>
      <c r="E19" s="284" t="s">
        <v>291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1" t="s">
        <v>292</v>
      </c>
      <c r="O19" s="642"/>
      <c r="P19" s="642"/>
      <c r="Q19" s="642"/>
      <c r="R19" s="643"/>
    </row>
    <row r="20" spans="2:18" ht="15" customHeight="1" x14ac:dyDescent="0.3">
      <c r="B20" s="629">
        <f>'Flex SP 2nd Liens Pricer'!A19</f>
        <v>10.375</v>
      </c>
      <c r="C20" s="273">
        <f>'Flex SP 2nd Liens Pricer'!H19</f>
        <v>100.5</v>
      </c>
      <c r="D20" s="630"/>
      <c r="E20" s="284" t="s">
        <v>293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4" t="s">
        <v>58</v>
      </c>
      <c r="O20" s="645"/>
      <c r="P20" s="645"/>
      <c r="Q20" s="645"/>
      <c r="R20" s="646"/>
    </row>
    <row r="21" spans="2:18" ht="15" customHeight="1" x14ac:dyDescent="0.3">
      <c r="B21" s="629">
        <f>'Flex SP 2nd Liens Pricer'!A20</f>
        <v>10.5</v>
      </c>
      <c r="C21" s="273">
        <f>'Flex SP 2nd Liens Pricer'!H20</f>
        <v>100.75</v>
      </c>
      <c r="D21" s="630"/>
      <c r="E21" s="284" t="s">
        <v>294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7"/>
      <c r="O21" s="648"/>
      <c r="P21" s="648"/>
      <c r="Q21" s="648"/>
      <c r="R21" s="649"/>
    </row>
    <row r="22" spans="2:18" ht="15" customHeight="1" x14ac:dyDescent="0.3">
      <c r="B22" s="629">
        <f>'Flex SP 2nd Liens Pricer'!A21</f>
        <v>10.625</v>
      </c>
      <c r="C22" s="273">
        <f>'Flex SP 2nd Liens Pricer'!H21</f>
        <v>101</v>
      </c>
      <c r="D22" s="630"/>
      <c r="E22" s="284" t="s">
        <v>295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4" t="s">
        <v>61</v>
      </c>
      <c r="O22" s="645"/>
      <c r="P22" s="645"/>
      <c r="Q22" s="645"/>
      <c r="R22" s="646"/>
    </row>
    <row r="23" spans="2:18" ht="15" customHeight="1" x14ac:dyDescent="0.3">
      <c r="B23" s="629">
        <f>'Flex SP 2nd Liens Pricer'!A22</f>
        <v>10.75</v>
      </c>
      <c r="C23" s="273">
        <f>'Flex SP 2nd Liens Pricer'!H22</f>
        <v>101.25</v>
      </c>
      <c r="D23" s="630"/>
      <c r="E23" s="284" t="s">
        <v>296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7"/>
      <c r="O23" s="648"/>
      <c r="P23" s="648"/>
      <c r="Q23" s="648"/>
      <c r="R23" s="649"/>
    </row>
    <row r="24" spans="2:18" ht="15" customHeight="1" x14ac:dyDescent="0.3">
      <c r="B24" s="629">
        <f>'Flex SP 2nd Liens Pricer'!A23</f>
        <v>10.875</v>
      </c>
      <c r="C24" s="273">
        <f>'Flex SP 2nd Liens Pricer'!H23</f>
        <v>101.5</v>
      </c>
      <c r="D24" s="630"/>
      <c r="E24" s="284" t="s">
        <v>297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0" t="s">
        <v>298</v>
      </c>
      <c r="O24" s="651"/>
      <c r="P24" s="651"/>
      <c r="Q24" s="651"/>
      <c r="R24" s="652"/>
    </row>
    <row r="25" spans="2:18" ht="15" customHeight="1" x14ac:dyDescent="0.3">
      <c r="B25" s="629">
        <f>'Flex SP 2nd Liens Pricer'!A24</f>
        <v>11</v>
      </c>
      <c r="C25" s="273">
        <f>'Flex SP 2nd Liens Pricer'!H24</f>
        <v>101.75</v>
      </c>
      <c r="D25" s="630"/>
      <c r="E25" s="284" t="s">
        <v>299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1" t="s">
        <v>67</v>
      </c>
      <c r="O25" s="642"/>
      <c r="P25" s="642"/>
      <c r="Q25" s="642"/>
      <c r="R25" s="643"/>
    </row>
    <row r="26" spans="2:18" x14ac:dyDescent="0.3">
      <c r="B26" s="629">
        <f>'Flex SP 2nd Liens Pricer'!A25</f>
        <v>11.125</v>
      </c>
      <c r="C26" s="273">
        <f>'Flex SP 2nd Liens Pricer'!H25</f>
        <v>102</v>
      </c>
      <c r="D26" s="630"/>
      <c r="E26" s="653"/>
      <c r="F26" s="654"/>
      <c r="G26" s="655"/>
      <c r="H26" s="655"/>
      <c r="I26" s="655"/>
      <c r="J26" s="655"/>
      <c r="K26" s="655"/>
      <c r="L26" s="656"/>
      <c r="N26" s="657" t="s">
        <v>135</v>
      </c>
      <c r="O26" s="658"/>
      <c r="P26" s="658"/>
      <c r="Q26" s="658"/>
      <c r="R26" s="659"/>
    </row>
    <row r="27" spans="2:18" ht="15" customHeight="1" x14ac:dyDescent="0.3">
      <c r="B27" s="629">
        <f>'Flex SP 2nd Liens Pricer'!A26</f>
        <v>11.25</v>
      </c>
      <c r="C27" s="273">
        <f>'Flex SP 2nd Liens Pricer'!H26</f>
        <v>102.25</v>
      </c>
      <c r="D27" s="630"/>
      <c r="E27" s="660"/>
      <c r="F27" s="661"/>
      <c r="G27" s="662"/>
      <c r="H27" s="662"/>
      <c r="I27" s="662"/>
      <c r="J27" s="662"/>
      <c r="K27" s="662"/>
      <c r="L27" s="663"/>
      <c r="N27" s="641" t="s">
        <v>300</v>
      </c>
      <c r="O27" s="642"/>
      <c r="P27" s="642"/>
      <c r="Q27" s="642"/>
      <c r="R27" s="643"/>
    </row>
    <row r="28" spans="2:18" ht="15" customHeight="1" x14ac:dyDescent="0.3">
      <c r="B28" s="629">
        <f>'Flex SP 2nd Liens Pricer'!A27</f>
        <v>11.375</v>
      </c>
      <c r="C28" s="273">
        <f>'Flex SP 2nd Liens Pricer'!H27</f>
        <v>102.5</v>
      </c>
      <c r="D28" s="630"/>
      <c r="E28" s="660"/>
      <c r="F28" s="661"/>
      <c r="G28" s="662"/>
      <c r="H28" s="662"/>
      <c r="I28" s="662"/>
      <c r="J28" s="662"/>
      <c r="K28" s="662"/>
      <c r="L28" s="663"/>
      <c r="N28" s="657" t="s">
        <v>301</v>
      </c>
      <c r="O28" s="658"/>
      <c r="P28" s="658"/>
      <c r="Q28" s="658"/>
      <c r="R28" s="659"/>
    </row>
    <row r="29" spans="2:18" ht="15" customHeight="1" x14ac:dyDescent="0.3">
      <c r="B29" s="629">
        <f>'Flex SP 2nd Liens Pricer'!A28</f>
        <v>11.5</v>
      </c>
      <c r="C29" s="273">
        <f>'Flex SP 2nd Liens Pricer'!H28</f>
        <v>102.75</v>
      </c>
      <c r="D29" s="630"/>
      <c r="E29" s="660"/>
      <c r="F29" s="661"/>
      <c r="G29" s="662"/>
      <c r="H29" s="662"/>
      <c r="I29" s="662"/>
      <c r="J29" s="662"/>
      <c r="K29" s="662"/>
      <c r="L29" s="663"/>
      <c r="N29" s="641" t="s">
        <v>302</v>
      </c>
      <c r="O29" s="642"/>
      <c r="P29" s="642"/>
      <c r="Q29" s="642"/>
      <c r="R29" s="643"/>
    </row>
    <row r="30" spans="2:18" ht="15" customHeight="1" x14ac:dyDescent="0.3">
      <c r="B30" s="629">
        <f>'Flex SP 2nd Liens Pricer'!A29</f>
        <v>11.625</v>
      </c>
      <c r="C30" s="273">
        <f>'Flex SP 2nd Liens Pricer'!H29</f>
        <v>103</v>
      </c>
      <c r="D30" s="630"/>
      <c r="E30" s="660"/>
      <c r="F30" s="661"/>
      <c r="G30" s="664"/>
      <c r="H30" s="662"/>
      <c r="I30" s="662"/>
      <c r="J30" s="662"/>
      <c r="K30" s="662"/>
      <c r="L30" s="663"/>
      <c r="N30" s="657" t="s">
        <v>303</v>
      </c>
      <c r="O30" s="658"/>
      <c r="P30" s="658"/>
      <c r="Q30" s="658"/>
      <c r="R30" s="659"/>
    </row>
    <row r="31" spans="2:18" x14ac:dyDescent="0.3">
      <c r="B31" s="629">
        <f>'Flex SP 2nd Liens Pricer'!A30</f>
        <v>11.75</v>
      </c>
      <c r="C31" s="273">
        <f>'Flex SP 2nd Liens Pricer'!H30</f>
        <v>103.25</v>
      </c>
      <c r="D31" s="630"/>
      <c r="E31" s="660"/>
      <c r="F31" s="661"/>
      <c r="G31" s="662"/>
      <c r="H31" s="662"/>
      <c r="I31" s="662"/>
      <c r="J31" s="662"/>
      <c r="K31" s="662"/>
      <c r="L31" s="663"/>
      <c r="N31" s="641" t="s">
        <v>304</v>
      </c>
      <c r="O31" s="642"/>
      <c r="P31" s="642"/>
      <c r="Q31" s="642"/>
      <c r="R31" s="643"/>
    </row>
    <row r="32" spans="2:18" ht="15" customHeight="1" x14ac:dyDescent="0.3">
      <c r="B32" s="629">
        <f>'Flex SP 2nd Liens Pricer'!A31</f>
        <v>11.875</v>
      </c>
      <c r="C32" s="273">
        <f>'Flex SP 2nd Liens Pricer'!H31</f>
        <v>103.5</v>
      </c>
      <c r="D32" s="630"/>
      <c r="E32" s="660"/>
      <c r="F32" s="661"/>
      <c r="G32" s="662"/>
      <c r="H32" s="662"/>
      <c r="I32" s="662"/>
      <c r="J32" s="662"/>
      <c r="K32" s="662"/>
      <c r="L32" s="663"/>
      <c r="N32" s="665" t="s">
        <v>305</v>
      </c>
      <c r="O32" s="666"/>
      <c r="P32" s="666"/>
      <c r="Q32" s="666"/>
      <c r="R32" s="667"/>
    </row>
    <row r="33" spans="2:18" x14ac:dyDescent="0.3">
      <c r="B33" s="629">
        <f>'Flex SP 2nd Liens Pricer'!A32</f>
        <v>12</v>
      </c>
      <c r="C33" s="273">
        <f>'Flex SP 2nd Liens Pricer'!H32</f>
        <v>103.75</v>
      </c>
      <c r="D33" s="630"/>
      <c r="E33" s="660"/>
      <c r="F33" s="661"/>
      <c r="G33" s="662"/>
      <c r="H33" s="662"/>
      <c r="I33" s="662"/>
      <c r="J33" s="662"/>
      <c r="K33" s="662"/>
      <c r="L33" s="663"/>
      <c r="N33" s="668" t="s">
        <v>306</v>
      </c>
      <c r="O33" s="322"/>
      <c r="P33" s="322"/>
      <c r="Q33" s="322"/>
      <c r="R33" s="323"/>
    </row>
    <row r="34" spans="2:18" x14ac:dyDescent="0.3">
      <c r="B34" s="629">
        <f>'Flex SP 2nd Liens Pricer'!A33</f>
        <v>12.125</v>
      </c>
      <c r="C34" s="273">
        <f>'Flex SP 2nd Liens Pricer'!H33</f>
        <v>104</v>
      </c>
      <c r="E34" s="660"/>
      <c r="F34" s="661"/>
      <c r="G34" s="662"/>
      <c r="H34" s="662"/>
      <c r="I34" s="662"/>
      <c r="J34" s="662"/>
      <c r="K34" s="662"/>
      <c r="L34" s="663"/>
      <c r="N34" s="668" t="s">
        <v>307</v>
      </c>
      <c r="O34" s="322"/>
      <c r="P34" s="322"/>
      <c r="Q34" s="322"/>
      <c r="R34" s="323"/>
    </row>
    <row r="35" spans="2:18" ht="15" customHeight="1" x14ac:dyDescent="0.3">
      <c r="B35" s="629">
        <f>'Flex SP 2nd Liens Pricer'!A34</f>
        <v>12.25</v>
      </c>
      <c r="C35" s="273">
        <f>'Flex SP 2nd Liens Pricer'!H34</f>
        <v>104.25</v>
      </c>
      <c r="E35" s="669"/>
      <c r="F35" s="670"/>
      <c r="G35" s="670"/>
      <c r="H35" s="670"/>
      <c r="I35" s="670"/>
      <c r="J35" s="670"/>
      <c r="K35" s="670"/>
      <c r="L35" s="671"/>
      <c r="N35" s="668" t="s">
        <v>308</v>
      </c>
      <c r="O35" s="322"/>
      <c r="P35" s="322"/>
      <c r="Q35" s="322"/>
      <c r="R35" s="323"/>
    </row>
    <row r="36" spans="2:18" ht="20.45" customHeight="1" x14ac:dyDescent="0.3">
      <c r="B36" s="629">
        <f>'Flex SP 2nd Liens Pricer'!A35</f>
        <v>12.375</v>
      </c>
      <c r="C36" s="273">
        <f>'Flex SP 2nd Liens Pricer'!H35</f>
        <v>104.5</v>
      </c>
      <c r="E36" s="669" t="s">
        <v>41</v>
      </c>
      <c r="F36" s="670"/>
      <c r="G36" s="670"/>
      <c r="H36" s="670"/>
      <c r="I36" s="670"/>
      <c r="J36" s="670"/>
      <c r="K36" s="670"/>
      <c r="L36" s="671"/>
      <c r="N36" s="668" t="s">
        <v>309</v>
      </c>
      <c r="O36" s="322"/>
      <c r="P36" s="322"/>
      <c r="Q36" s="322"/>
      <c r="R36" s="323"/>
    </row>
    <row r="37" spans="2:18" ht="15" customHeight="1" x14ac:dyDescent="0.3">
      <c r="B37" s="629">
        <f>'Flex SP 2nd Liens Pricer'!A36</f>
        <v>12.5</v>
      </c>
      <c r="C37" s="273">
        <f>'Flex SP 2nd Liens Pricer'!H36</f>
        <v>104.75</v>
      </c>
      <c r="E37" s="669" t="s">
        <v>43</v>
      </c>
      <c r="F37" s="670"/>
      <c r="G37" s="670"/>
      <c r="H37" s="670"/>
      <c r="I37" s="670"/>
      <c r="J37" s="670"/>
      <c r="K37" s="670"/>
      <c r="L37" s="671"/>
      <c r="N37" s="668" t="s">
        <v>310</v>
      </c>
      <c r="O37" s="322"/>
      <c r="P37" s="322"/>
      <c r="Q37" s="322"/>
      <c r="R37" s="323"/>
    </row>
    <row r="38" spans="2:18" x14ac:dyDescent="0.3">
      <c r="B38" s="629">
        <f>'Flex SP 2nd Liens Pricer'!A37</f>
        <v>12.625</v>
      </c>
      <c r="C38" s="273">
        <f>'Flex SP 2nd Liens Pricer'!H37</f>
        <v>105</v>
      </c>
      <c r="E38" s="669" t="s">
        <v>45</v>
      </c>
      <c r="F38" s="670"/>
      <c r="G38" s="670"/>
      <c r="H38" s="670"/>
      <c r="I38" s="670"/>
      <c r="J38" s="670"/>
      <c r="K38" s="670"/>
      <c r="L38" s="671"/>
      <c r="N38" s="672" t="s">
        <v>311</v>
      </c>
      <c r="O38" s="673"/>
      <c r="P38" s="673"/>
      <c r="Q38" s="673"/>
      <c r="R38" s="674"/>
    </row>
    <row r="39" spans="2:18" x14ac:dyDescent="0.3">
      <c r="B39" s="629">
        <f>'Flex SP 2nd Liens Pricer'!A38</f>
        <v>12.75</v>
      </c>
      <c r="C39" s="273">
        <f>'Flex SP 2nd Liens Pricer'!H38</f>
        <v>105.25</v>
      </c>
      <c r="E39" s="669" t="s">
        <v>312</v>
      </c>
      <c r="F39" s="670"/>
      <c r="G39" s="670"/>
      <c r="H39" s="670"/>
      <c r="I39" s="670"/>
      <c r="J39" s="670"/>
      <c r="K39" s="670"/>
      <c r="L39" s="671"/>
      <c r="N39" s="641" t="s">
        <v>73</v>
      </c>
      <c r="O39" s="642"/>
      <c r="P39" s="642"/>
      <c r="Q39" s="642"/>
      <c r="R39" s="643"/>
    </row>
    <row r="40" spans="2:18" x14ac:dyDescent="0.3">
      <c r="B40" s="629">
        <f>'Flex SP 2nd Liens Pricer'!A39</f>
        <v>12.875</v>
      </c>
      <c r="C40" s="273">
        <f>'Flex SP 2nd Liens Pricer'!H39</f>
        <v>105.5</v>
      </c>
      <c r="E40" s="669" t="s">
        <v>313</v>
      </c>
      <c r="F40" s="670"/>
      <c r="G40" s="670"/>
      <c r="H40" s="670"/>
      <c r="I40" s="670"/>
      <c r="J40" s="670"/>
      <c r="K40" s="670"/>
      <c r="L40" s="671"/>
      <c r="N40" s="665" t="s">
        <v>143</v>
      </c>
      <c r="O40" s="666"/>
      <c r="P40" s="666"/>
      <c r="Q40" s="666"/>
      <c r="R40" s="667"/>
    </row>
    <row r="41" spans="2:18" ht="19.5" thickBot="1" x14ac:dyDescent="0.35">
      <c r="B41" s="629">
        <f>'Flex SP 2nd Liens Pricer'!A40</f>
        <v>13</v>
      </c>
      <c r="C41" s="273">
        <f>'Flex SP 2nd Liens Pricer'!H40</f>
        <v>105.75</v>
      </c>
      <c r="E41" s="669" t="s">
        <v>52</v>
      </c>
      <c r="F41" s="670"/>
      <c r="G41" s="670"/>
      <c r="H41" s="670"/>
      <c r="I41" s="670"/>
      <c r="J41" s="670"/>
      <c r="K41" s="670"/>
      <c r="L41" s="671"/>
      <c r="N41" s="668" t="s">
        <v>79</v>
      </c>
      <c r="O41" s="322"/>
      <c r="P41" s="322"/>
      <c r="Q41" s="322"/>
      <c r="R41" s="323"/>
    </row>
    <row r="42" spans="2:18" ht="18.75" customHeight="1" x14ac:dyDescent="0.3">
      <c r="B42" s="629">
        <f>'Flex SP 2nd Liens Pricer'!A41</f>
        <v>13.125</v>
      </c>
      <c r="C42" s="675">
        <f>'Flex SP 2nd Liens Pricer'!H41</f>
        <v>106</v>
      </c>
      <c r="D42" s="676" t="s">
        <v>314</v>
      </c>
      <c r="E42" s="677"/>
      <c r="F42" s="677"/>
      <c r="G42" s="677"/>
      <c r="H42" s="677"/>
      <c r="I42" s="677"/>
      <c r="J42" s="677"/>
      <c r="K42" s="677"/>
      <c r="L42" s="677"/>
      <c r="M42" s="678"/>
      <c r="N42" s="679" t="s">
        <v>45</v>
      </c>
      <c r="O42" s="679"/>
      <c r="P42" s="679"/>
      <c r="Q42" s="679"/>
      <c r="R42" s="680"/>
    </row>
    <row r="43" spans="2:18" ht="20.45" customHeight="1" thickBot="1" x14ac:dyDescent="0.35">
      <c r="B43" s="629">
        <f>'Flex SP 2nd Liens Pricer'!A42</f>
        <v>13.25</v>
      </c>
      <c r="C43" s="675">
        <f>'Flex SP 2nd Liens Pricer'!H42</f>
        <v>106.25</v>
      </c>
      <c r="D43" s="681"/>
      <c r="E43" s="682"/>
      <c r="F43" s="682"/>
      <c r="G43" s="682"/>
      <c r="H43" s="682"/>
      <c r="I43" s="682"/>
      <c r="J43" s="682"/>
      <c r="K43" s="682"/>
      <c r="L43" s="682"/>
      <c r="M43" s="683"/>
      <c r="N43" s="684" t="s">
        <v>315</v>
      </c>
      <c r="O43" s="684"/>
      <c r="P43" s="684"/>
      <c r="Q43" s="684"/>
      <c r="R43" s="685"/>
    </row>
    <row r="44" spans="2:18" x14ac:dyDescent="0.3">
      <c r="B44" s="629">
        <f>'Flex SP 2nd Liens Pricer'!A43</f>
        <v>13.375</v>
      </c>
      <c r="C44" s="675">
        <f>'Flex SP 2nd Liens Pricer'!H43</f>
        <v>106.5</v>
      </c>
      <c r="D44" s="681"/>
      <c r="E44" s="682"/>
      <c r="F44" s="682"/>
      <c r="G44" s="682"/>
      <c r="H44" s="682"/>
      <c r="I44" s="682"/>
      <c r="J44" s="682"/>
      <c r="K44" s="682"/>
      <c r="L44" s="682"/>
      <c r="M44" s="683"/>
      <c r="N44" s="251"/>
      <c r="O44" s="686"/>
      <c r="P44" s="686"/>
      <c r="Q44" s="686"/>
      <c r="R44" s="687"/>
    </row>
    <row r="45" spans="2:18" x14ac:dyDescent="0.3">
      <c r="B45" s="629">
        <f>'Flex SP 2nd Liens Pricer'!A44</f>
        <v>13.5</v>
      </c>
      <c r="C45" s="675">
        <f>'Flex SP 2nd Liens Pricer'!H44</f>
        <v>106.75</v>
      </c>
      <c r="D45" s="681"/>
      <c r="E45" s="682"/>
      <c r="F45" s="682"/>
      <c r="G45" s="682"/>
      <c r="H45" s="682"/>
      <c r="I45" s="682"/>
      <c r="J45" s="682"/>
      <c r="K45" s="682"/>
      <c r="L45" s="682"/>
      <c r="M45" s="683"/>
      <c r="N45" s="251"/>
      <c r="O45" s="688"/>
      <c r="P45" s="686"/>
      <c r="Q45" s="686"/>
      <c r="R45" s="687"/>
    </row>
    <row r="46" spans="2:18" x14ac:dyDescent="0.3">
      <c r="B46" s="629">
        <f>'Flex SP 2nd Liens Pricer'!A45</f>
        <v>13.625</v>
      </c>
      <c r="C46" s="675">
        <f>'Flex SP 2nd Liens Pricer'!H45</f>
        <v>107</v>
      </c>
      <c r="D46" s="681"/>
      <c r="E46" s="682"/>
      <c r="F46" s="682"/>
      <c r="G46" s="682"/>
      <c r="H46" s="682"/>
      <c r="I46" s="682"/>
      <c r="J46" s="682"/>
      <c r="K46" s="682"/>
      <c r="L46" s="682"/>
      <c r="M46" s="683"/>
      <c r="N46" s="686"/>
      <c r="O46" s="686"/>
      <c r="P46" s="686"/>
      <c r="Q46" s="686"/>
      <c r="R46" s="687"/>
    </row>
    <row r="47" spans="2:18" x14ac:dyDescent="0.3">
      <c r="B47" s="629">
        <f>'Flex SP 2nd Liens Pricer'!A46</f>
        <v>13.75</v>
      </c>
      <c r="C47" s="675">
        <f>'Flex SP 2nd Liens Pricer'!H46</f>
        <v>107.25</v>
      </c>
      <c r="D47" s="681"/>
      <c r="E47" s="682"/>
      <c r="F47" s="682"/>
      <c r="G47" s="682"/>
      <c r="H47" s="682"/>
      <c r="I47" s="682"/>
      <c r="J47" s="682"/>
      <c r="K47" s="682"/>
      <c r="L47" s="682"/>
      <c r="M47" s="683"/>
      <c r="N47" s="686"/>
      <c r="O47" s="686"/>
      <c r="P47" s="686"/>
      <c r="Q47" s="686"/>
      <c r="R47" s="687"/>
    </row>
    <row r="48" spans="2:18" x14ac:dyDescent="0.3">
      <c r="B48" s="629">
        <f>'Flex SP 2nd Liens Pricer'!A47</f>
        <v>13.875</v>
      </c>
      <c r="C48" s="675">
        <f>'Flex SP 2nd Liens Pricer'!H47</f>
        <v>107.5</v>
      </c>
      <c r="D48" s="681"/>
      <c r="E48" s="682"/>
      <c r="F48" s="682"/>
      <c r="G48" s="682"/>
      <c r="H48" s="682"/>
      <c r="I48" s="682"/>
      <c r="J48" s="682"/>
      <c r="K48" s="682"/>
      <c r="L48" s="682"/>
      <c r="M48" s="683"/>
      <c r="N48" s="686"/>
      <c r="O48" s="686"/>
      <c r="P48" s="686"/>
      <c r="Q48" s="686"/>
      <c r="R48" s="687"/>
    </row>
    <row r="49" spans="2:18" x14ac:dyDescent="0.3">
      <c r="B49" s="629">
        <f>'Flex SP 2nd Liens Pricer'!A48</f>
        <v>14</v>
      </c>
      <c r="C49" s="675">
        <f>'Flex SP 2nd Liens Pricer'!H48</f>
        <v>107.75</v>
      </c>
      <c r="D49" s="681"/>
      <c r="E49" s="682"/>
      <c r="F49" s="682"/>
      <c r="G49" s="682"/>
      <c r="H49" s="682"/>
      <c r="I49" s="682"/>
      <c r="J49" s="682"/>
      <c r="K49" s="682"/>
      <c r="L49" s="682"/>
      <c r="M49" s="683"/>
      <c r="N49" s="686"/>
      <c r="O49" s="686"/>
      <c r="P49" s="686"/>
      <c r="Q49" s="686"/>
      <c r="R49" s="687"/>
    </row>
    <row r="50" spans="2:18" x14ac:dyDescent="0.3">
      <c r="B50" s="629">
        <f>'Flex SP 2nd Liens Pricer'!A49</f>
        <v>14.125</v>
      </c>
      <c r="C50" s="675">
        <f>'Flex SP 2nd Liens Pricer'!H49</f>
        <v>108</v>
      </c>
      <c r="D50" s="681"/>
      <c r="E50" s="682"/>
      <c r="F50" s="682"/>
      <c r="G50" s="682"/>
      <c r="H50" s="682"/>
      <c r="I50" s="682"/>
      <c r="J50" s="682"/>
      <c r="K50" s="682"/>
      <c r="L50" s="682"/>
      <c r="M50" s="683"/>
      <c r="N50" s="686"/>
      <c r="O50" s="686"/>
      <c r="P50" s="686"/>
      <c r="Q50" s="686"/>
      <c r="R50" s="687"/>
    </row>
    <row r="51" spans="2:18" x14ac:dyDescent="0.3">
      <c r="B51" s="629">
        <f>'Flex SP 2nd Liens Pricer'!A50</f>
        <v>14.25</v>
      </c>
      <c r="C51" s="675">
        <f>'Flex SP 2nd Liens Pricer'!H50</f>
        <v>108.25</v>
      </c>
      <c r="D51" s="681"/>
      <c r="E51" s="682"/>
      <c r="F51" s="682"/>
      <c r="G51" s="682"/>
      <c r="H51" s="682"/>
      <c r="I51" s="682"/>
      <c r="J51" s="682"/>
      <c r="K51" s="682"/>
      <c r="L51" s="682"/>
      <c r="M51" s="683"/>
      <c r="N51" s="686"/>
      <c r="O51" s="686"/>
      <c r="P51" s="686"/>
      <c r="Q51" s="686"/>
      <c r="R51" s="687"/>
    </row>
    <row r="52" spans="2:18" x14ac:dyDescent="0.3">
      <c r="B52" s="689" t="s">
        <v>316</v>
      </c>
      <c r="C52" s="690">
        <v>98</v>
      </c>
      <c r="D52" s="681"/>
      <c r="E52" s="682"/>
      <c r="F52" s="682"/>
      <c r="G52" s="682"/>
      <c r="H52" s="682"/>
      <c r="I52" s="682"/>
      <c r="J52" s="682"/>
      <c r="K52" s="682"/>
      <c r="L52" s="682"/>
      <c r="M52" s="683"/>
      <c r="N52" s="686"/>
      <c r="O52" s="686"/>
      <c r="P52" s="686"/>
      <c r="Q52" s="686"/>
      <c r="R52" s="687"/>
    </row>
    <row r="53" spans="2:18" ht="19.5" thickBot="1" x14ac:dyDescent="0.35">
      <c r="B53" s="691" t="s">
        <v>251</v>
      </c>
      <c r="C53" s="692">
        <v>101</v>
      </c>
      <c r="D53" s="693"/>
      <c r="E53" s="694"/>
      <c r="F53" s="694"/>
      <c r="G53" s="694"/>
      <c r="H53" s="694"/>
      <c r="I53" s="694"/>
      <c r="J53" s="694"/>
      <c r="K53" s="694"/>
      <c r="L53" s="694"/>
      <c r="M53" s="695"/>
      <c r="N53" s="696"/>
      <c r="O53" s="696"/>
      <c r="P53" s="696"/>
      <c r="Q53" s="696"/>
      <c r="R53" s="697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99AFB-52E7-4F95-82BF-DDC86AA8F948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98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08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09">
        <v>8.75</v>
      </c>
      <c r="B6" s="218">
        <v>96.75</v>
      </c>
      <c r="C6" s="220"/>
      <c r="D6"/>
      <c r="E6" s="221"/>
      <c r="F6" s="612"/>
      <c r="H6" s="222">
        <f t="shared" ref="H6:H50" si="0">E6+B6</f>
        <v>96.75</v>
      </c>
      <c r="I6" s="224"/>
      <c r="K6" s="225"/>
      <c r="L6" s="411"/>
    </row>
    <row r="7" spans="1:18" ht="15.75" x14ac:dyDescent="0.25">
      <c r="A7" s="409">
        <v>8.875</v>
      </c>
      <c r="B7" s="218">
        <v>97.125</v>
      </c>
      <c r="C7" s="220"/>
      <c r="D7"/>
      <c r="E7" s="221"/>
      <c r="F7" s="612"/>
      <c r="H7" s="222">
        <f t="shared" si="0"/>
        <v>97.125</v>
      </c>
      <c r="I7" s="224"/>
      <c r="K7" s="222">
        <f>H7-H6</f>
        <v>0.375</v>
      </c>
      <c r="L7" s="224"/>
    </row>
    <row r="8" spans="1:18" ht="15.75" x14ac:dyDescent="0.25">
      <c r="A8" s="409">
        <v>9</v>
      </c>
      <c r="B8" s="218">
        <v>97.5</v>
      </c>
      <c r="C8" s="220"/>
      <c r="D8"/>
      <c r="E8" s="221"/>
      <c r="F8" s="612"/>
      <c r="H8" s="222">
        <f t="shared" si="0"/>
        <v>97.5</v>
      </c>
      <c r="I8" s="224"/>
      <c r="K8" s="222">
        <f t="shared" ref="K8:K50" si="1">H8-H7</f>
        <v>0.375</v>
      </c>
      <c r="L8" s="224"/>
    </row>
    <row r="9" spans="1:18" ht="15.75" x14ac:dyDescent="0.25">
      <c r="A9" s="409">
        <v>9.125</v>
      </c>
      <c r="B9" s="218">
        <v>97.875</v>
      </c>
      <c r="C9" s="220"/>
      <c r="D9"/>
      <c r="E9" s="221"/>
      <c r="F9" s="612"/>
      <c r="H9" s="222">
        <f t="shared" si="0"/>
        <v>97.875</v>
      </c>
      <c r="I9" s="224"/>
      <c r="K9" s="222">
        <f t="shared" si="1"/>
        <v>0.375</v>
      </c>
      <c r="L9" s="224"/>
    </row>
    <row r="10" spans="1:18" ht="15.75" x14ac:dyDescent="0.25">
      <c r="A10" s="409">
        <v>9.25</v>
      </c>
      <c r="B10" s="218">
        <v>98.25</v>
      </c>
      <c r="C10" s="220"/>
      <c r="D10"/>
      <c r="E10" s="221"/>
      <c r="F10" s="612"/>
      <c r="H10" s="222">
        <f t="shared" si="0"/>
        <v>98.25</v>
      </c>
      <c r="I10" s="224"/>
      <c r="K10" s="222">
        <f t="shared" si="1"/>
        <v>0.375</v>
      </c>
      <c r="L10" s="224"/>
    </row>
    <row r="11" spans="1:18" ht="15.75" x14ac:dyDescent="0.25">
      <c r="A11" s="409">
        <v>9.375</v>
      </c>
      <c r="B11" s="218">
        <v>98.5</v>
      </c>
      <c r="C11" s="220"/>
      <c r="D11"/>
      <c r="E11" s="221"/>
      <c r="F11" s="612"/>
      <c r="H11" s="222">
        <f t="shared" si="0"/>
        <v>98.5</v>
      </c>
      <c r="I11" s="224"/>
      <c r="K11" s="222">
        <f t="shared" si="1"/>
        <v>0.25</v>
      </c>
      <c r="L11" s="224"/>
    </row>
    <row r="12" spans="1:18" ht="15.75" x14ac:dyDescent="0.25">
      <c r="A12" s="409">
        <v>9.5</v>
      </c>
      <c r="B12" s="218">
        <v>98.75</v>
      </c>
      <c r="C12" s="220"/>
      <c r="D12"/>
      <c r="E12" s="221"/>
      <c r="F12" s="612"/>
      <c r="H12" s="222">
        <f t="shared" si="0"/>
        <v>98.75</v>
      </c>
      <c r="I12" s="224"/>
      <c r="K12" s="222">
        <f t="shared" si="1"/>
        <v>0.25</v>
      </c>
      <c r="L12" s="224"/>
    </row>
    <row r="13" spans="1:18" ht="15.75" x14ac:dyDescent="0.25">
      <c r="A13" s="409">
        <v>9.625</v>
      </c>
      <c r="B13" s="218">
        <v>99</v>
      </c>
      <c r="C13" s="220"/>
      <c r="D13"/>
      <c r="E13" s="221"/>
      <c r="F13" s="612"/>
      <c r="H13" s="222">
        <f t="shared" si="0"/>
        <v>99</v>
      </c>
      <c r="I13" s="224"/>
      <c r="K13" s="222">
        <f t="shared" si="1"/>
        <v>0.25</v>
      </c>
      <c r="L13" s="224"/>
    </row>
    <row r="14" spans="1:18" ht="15.75" x14ac:dyDescent="0.25">
      <c r="A14" s="409">
        <v>9.75</v>
      </c>
      <c r="B14" s="218">
        <v>99.25</v>
      </c>
      <c r="C14" s="220"/>
      <c r="D14"/>
      <c r="E14" s="221"/>
      <c r="F14" s="612"/>
      <c r="H14" s="222">
        <f t="shared" si="0"/>
        <v>99.25</v>
      </c>
      <c r="I14" s="224"/>
      <c r="K14" s="222">
        <f t="shared" si="1"/>
        <v>0.25</v>
      </c>
      <c r="L14" s="224"/>
    </row>
    <row r="15" spans="1:18" ht="15.75" x14ac:dyDescent="0.25">
      <c r="A15" s="409">
        <v>9.875</v>
      </c>
      <c r="B15" s="218">
        <v>99.5</v>
      </c>
      <c r="C15" s="220"/>
      <c r="D15"/>
      <c r="E15" s="221"/>
      <c r="F15" s="612"/>
      <c r="H15" s="222">
        <f t="shared" si="0"/>
        <v>99.5</v>
      </c>
      <c r="I15" s="224"/>
      <c r="K15" s="222">
        <f t="shared" si="1"/>
        <v>0.25</v>
      </c>
      <c r="L15" s="224"/>
    </row>
    <row r="16" spans="1:18" ht="15.75" x14ac:dyDescent="0.25">
      <c r="A16" s="409">
        <v>10</v>
      </c>
      <c r="B16" s="218">
        <v>99.75</v>
      </c>
      <c r="C16" s="220"/>
      <c r="D16"/>
      <c r="E16" s="221"/>
      <c r="F16" s="612"/>
      <c r="H16" s="222">
        <f t="shared" si="0"/>
        <v>99.75</v>
      </c>
      <c r="I16" s="224"/>
      <c r="K16" s="222">
        <f t="shared" si="1"/>
        <v>0.25</v>
      </c>
      <c r="L16" s="224"/>
    </row>
    <row r="17" spans="1:12" ht="15.75" x14ac:dyDescent="0.25">
      <c r="A17" s="409">
        <v>10.125</v>
      </c>
      <c r="B17" s="218">
        <v>100</v>
      </c>
      <c r="C17" s="220"/>
      <c r="D17"/>
      <c r="E17" s="221"/>
      <c r="F17" s="612"/>
      <c r="H17" s="222">
        <f t="shared" si="0"/>
        <v>100</v>
      </c>
      <c r="I17" s="224"/>
      <c r="K17" s="222">
        <f t="shared" si="1"/>
        <v>0.25</v>
      </c>
      <c r="L17" s="224"/>
    </row>
    <row r="18" spans="1:12" ht="15.75" x14ac:dyDescent="0.25">
      <c r="A18" s="409">
        <v>10.25</v>
      </c>
      <c r="B18" s="218">
        <v>100.25</v>
      </c>
      <c r="C18" s="220"/>
      <c r="D18"/>
      <c r="E18" s="221"/>
      <c r="F18" s="612"/>
      <c r="H18" s="222">
        <f t="shared" si="0"/>
        <v>100.25</v>
      </c>
      <c r="I18" s="224"/>
      <c r="K18" s="222">
        <f t="shared" si="1"/>
        <v>0.25</v>
      </c>
      <c r="L18" s="224"/>
    </row>
    <row r="19" spans="1:12" ht="15.75" x14ac:dyDescent="0.25">
      <c r="A19" s="409">
        <v>10.375</v>
      </c>
      <c r="B19" s="218">
        <v>100.5</v>
      </c>
      <c r="C19" s="220"/>
      <c r="D19"/>
      <c r="E19" s="221"/>
      <c r="F19" s="612"/>
      <c r="H19" s="222">
        <f t="shared" si="0"/>
        <v>100.5</v>
      </c>
      <c r="I19" s="224"/>
      <c r="K19" s="222">
        <f t="shared" si="1"/>
        <v>0.25</v>
      </c>
      <c r="L19" s="224"/>
    </row>
    <row r="20" spans="1:12" ht="15.75" x14ac:dyDescent="0.25">
      <c r="A20" s="409">
        <v>10.5</v>
      </c>
      <c r="B20" s="218">
        <v>100.75</v>
      </c>
      <c r="C20" s="220"/>
      <c r="D20"/>
      <c r="E20" s="221"/>
      <c r="F20" s="612"/>
      <c r="H20" s="222">
        <f t="shared" si="0"/>
        <v>100.75</v>
      </c>
      <c r="I20" s="224"/>
      <c r="K20" s="222">
        <f t="shared" si="1"/>
        <v>0.25</v>
      </c>
      <c r="L20" s="224"/>
    </row>
    <row r="21" spans="1:12" ht="15.75" x14ac:dyDescent="0.25">
      <c r="A21" s="409">
        <v>10.625</v>
      </c>
      <c r="B21" s="218">
        <v>101</v>
      </c>
      <c r="C21" s="220"/>
      <c r="D21"/>
      <c r="E21" s="221"/>
      <c r="F21" s="612"/>
      <c r="H21" s="222">
        <f t="shared" si="0"/>
        <v>101</v>
      </c>
      <c r="I21" s="224"/>
      <c r="K21" s="222">
        <f t="shared" si="1"/>
        <v>0.25</v>
      </c>
      <c r="L21" s="224"/>
    </row>
    <row r="22" spans="1:12" ht="15.75" x14ac:dyDescent="0.25">
      <c r="A22" s="409">
        <v>10.75</v>
      </c>
      <c r="B22" s="218">
        <v>101.25</v>
      </c>
      <c r="C22" s="220"/>
      <c r="D22"/>
      <c r="E22" s="221"/>
      <c r="F22" s="612"/>
      <c r="H22" s="222">
        <f t="shared" si="0"/>
        <v>101.25</v>
      </c>
      <c r="I22" s="224"/>
      <c r="K22" s="222">
        <f t="shared" si="1"/>
        <v>0.25</v>
      </c>
      <c r="L22" s="224"/>
    </row>
    <row r="23" spans="1:12" ht="15.75" x14ac:dyDescent="0.25">
      <c r="A23" s="409">
        <v>10.875</v>
      </c>
      <c r="B23" s="218">
        <v>101.5</v>
      </c>
      <c r="C23" s="220"/>
      <c r="D23"/>
      <c r="E23" s="221"/>
      <c r="F23" s="612"/>
      <c r="H23" s="222">
        <f t="shared" si="0"/>
        <v>101.5</v>
      </c>
      <c r="I23" s="224"/>
      <c r="K23" s="222">
        <f t="shared" si="1"/>
        <v>0.25</v>
      </c>
      <c r="L23" s="224"/>
    </row>
    <row r="24" spans="1:12" ht="15.75" x14ac:dyDescent="0.25">
      <c r="A24" s="409">
        <v>11</v>
      </c>
      <c r="B24" s="218">
        <v>101.75</v>
      </c>
      <c r="C24" s="220"/>
      <c r="D24"/>
      <c r="E24" s="221"/>
      <c r="F24" s="612"/>
      <c r="H24" s="222">
        <f t="shared" si="0"/>
        <v>101.75</v>
      </c>
      <c r="I24" s="224"/>
      <c r="K24" s="222">
        <f t="shared" si="1"/>
        <v>0.25</v>
      </c>
      <c r="L24" s="224"/>
    </row>
    <row r="25" spans="1:12" ht="15.75" x14ac:dyDescent="0.25">
      <c r="A25" s="409">
        <v>11.125</v>
      </c>
      <c r="B25" s="218">
        <v>102</v>
      </c>
      <c r="C25" s="220"/>
      <c r="D25"/>
      <c r="E25" s="221"/>
      <c r="F25" s="612"/>
      <c r="H25" s="222">
        <f t="shared" si="0"/>
        <v>102</v>
      </c>
      <c r="I25" s="224"/>
      <c r="K25" s="222">
        <f t="shared" si="1"/>
        <v>0.25</v>
      </c>
      <c r="L25" s="224"/>
    </row>
    <row r="26" spans="1:12" ht="15.75" x14ac:dyDescent="0.25">
      <c r="A26" s="409">
        <v>11.25</v>
      </c>
      <c r="B26" s="218">
        <v>102.25</v>
      </c>
      <c r="C26" s="220"/>
      <c r="D26"/>
      <c r="E26" s="221"/>
      <c r="F26" s="612"/>
      <c r="H26" s="222">
        <f t="shared" si="0"/>
        <v>102.25</v>
      </c>
      <c r="I26" s="224"/>
      <c r="K26" s="222">
        <f t="shared" si="1"/>
        <v>0.25</v>
      </c>
      <c r="L26" s="224"/>
    </row>
    <row r="27" spans="1:12" ht="15.75" x14ac:dyDescent="0.25">
      <c r="A27" s="409">
        <v>11.375</v>
      </c>
      <c r="B27" s="218">
        <v>102.5</v>
      </c>
      <c r="C27" s="220"/>
      <c r="D27"/>
      <c r="E27" s="221"/>
      <c r="F27" s="612"/>
      <c r="H27" s="222">
        <f t="shared" si="0"/>
        <v>102.5</v>
      </c>
      <c r="I27" s="224"/>
      <c r="K27" s="222">
        <f t="shared" si="1"/>
        <v>0.25</v>
      </c>
      <c r="L27" s="224"/>
    </row>
    <row r="28" spans="1:12" ht="15.75" x14ac:dyDescent="0.25">
      <c r="A28" s="409">
        <v>11.5</v>
      </c>
      <c r="B28" s="218">
        <v>102.75</v>
      </c>
      <c r="C28" s="220"/>
      <c r="D28"/>
      <c r="E28" s="221"/>
      <c r="F28" s="612"/>
      <c r="H28" s="222">
        <f t="shared" si="0"/>
        <v>102.75</v>
      </c>
      <c r="I28" s="224"/>
      <c r="K28" s="222">
        <f t="shared" si="1"/>
        <v>0.25</v>
      </c>
      <c r="L28" s="224"/>
    </row>
    <row r="29" spans="1:12" ht="15.75" x14ac:dyDescent="0.25">
      <c r="A29" s="409">
        <v>11.625</v>
      </c>
      <c r="B29" s="218">
        <v>103</v>
      </c>
      <c r="C29" s="220"/>
      <c r="D29"/>
      <c r="E29" s="221"/>
      <c r="F29" s="612"/>
      <c r="H29" s="222">
        <f t="shared" si="0"/>
        <v>103</v>
      </c>
      <c r="I29" s="224"/>
      <c r="K29" s="222">
        <f t="shared" si="1"/>
        <v>0.25</v>
      </c>
      <c r="L29" s="224"/>
    </row>
    <row r="30" spans="1:12" ht="15.75" x14ac:dyDescent="0.25">
      <c r="A30" s="409">
        <v>11.75</v>
      </c>
      <c r="B30" s="218">
        <v>103.25</v>
      </c>
      <c r="C30" s="220"/>
      <c r="D30"/>
      <c r="E30" s="221"/>
      <c r="F30" s="612"/>
      <c r="H30" s="222">
        <f t="shared" si="0"/>
        <v>103.25</v>
      </c>
      <c r="I30" s="224"/>
      <c r="K30" s="222">
        <f t="shared" si="1"/>
        <v>0.25</v>
      </c>
      <c r="L30" s="224"/>
    </row>
    <row r="31" spans="1:12" ht="15.75" x14ac:dyDescent="0.25">
      <c r="A31" s="409">
        <v>11.875</v>
      </c>
      <c r="B31" s="218">
        <v>103.5</v>
      </c>
      <c r="C31" s="220"/>
      <c r="D31"/>
      <c r="E31" s="221"/>
      <c r="F31" s="612"/>
      <c r="H31" s="222">
        <f t="shared" si="0"/>
        <v>103.5</v>
      </c>
      <c r="I31" s="224"/>
      <c r="K31" s="222">
        <f t="shared" si="1"/>
        <v>0.25</v>
      </c>
      <c r="L31" s="224"/>
    </row>
    <row r="32" spans="1:12" ht="15.75" x14ac:dyDescent="0.25">
      <c r="A32" s="409">
        <v>12</v>
      </c>
      <c r="B32" s="218">
        <v>103.75</v>
      </c>
      <c r="C32" s="220"/>
      <c r="D32"/>
      <c r="E32" s="221"/>
      <c r="F32" s="612"/>
      <c r="H32" s="222">
        <f t="shared" si="0"/>
        <v>103.75</v>
      </c>
      <c r="I32" s="224"/>
      <c r="K32" s="222">
        <f t="shared" si="1"/>
        <v>0.25</v>
      </c>
      <c r="L32" s="224"/>
    </row>
    <row r="33" spans="1:12" ht="15.75" x14ac:dyDescent="0.25">
      <c r="A33" s="409">
        <v>12.125</v>
      </c>
      <c r="B33" s="218">
        <v>104</v>
      </c>
      <c r="C33" s="220"/>
      <c r="D33"/>
      <c r="E33" s="221"/>
      <c r="F33" s="612"/>
      <c r="H33" s="222">
        <f t="shared" si="0"/>
        <v>104</v>
      </c>
      <c r="I33" s="224"/>
      <c r="K33" s="222">
        <f t="shared" si="1"/>
        <v>0.25</v>
      </c>
      <c r="L33" s="224"/>
    </row>
    <row r="34" spans="1:12" ht="15.75" x14ac:dyDescent="0.25">
      <c r="A34" s="409">
        <v>12.25</v>
      </c>
      <c r="B34" s="218">
        <v>104.25</v>
      </c>
      <c r="C34" s="220"/>
      <c r="D34"/>
      <c r="E34" s="221"/>
      <c r="F34" s="612"/>
      <c r="H34" s="222">
        <f t="shared" si="0"/>
        <v>104.25</v>
      </c>
      <c r="I34" s="224"/>
      <c r="K34" s="222">
        <f t="shared" si="1"/>
        <v>0.25</v>
      </c>
      <c r="L34" s="224"/>
    </row>
    <row r="35" spans="1:12" ht="15.75" x14ac:dyDescent="0.25">
      <c r="A35" s="409">
        <v>12.375</v>
      </c>
      <c r="B35" s="218">
        <v>104.5</v>
      </c>
      <c r="C35" s="220"/>
      <c r="D35"/>
      <c r="E35" s="221"/>
      <c r="F35" s="612"/>
      <c r="H35" s="222">
        <f t="shared" si="0"/>
        <v>104.5</v>
      </c>
      <c r="I35" s="224"/>
      <c r="K35" s="222">
        <f t="shared" si="1"/>
        <v>0.25</v>
      </c>
      <c r="L35" s="224"/>
    </row>
    <row r="36" spans="1:12" ht="15.75" x14ac:dyDescent="0.25">
      <c r="A36" s="409">
        <v>12.5</v>
      </c>
      <c r="B36" s="218">
        <v>104.75</v>
      </c>
      <c r="C36" s="220"/>
      <c r="D36"/>
      <c r="E36" s="221"/>
      <c r="F36" s="612"/>
      <c r="H36" s="222">
        <f t="shared" si="0"/>
        <v>104.75</v>
      </c>
      <c r="I36" s="224"/>
      <c r="K36" s="222">
        <f t="shared" si="1"/>
        <v>0.25</v>
      </c>
      <c r="L36" s="224"/>
    </row>
    <row r="37" spans="1:12" ht="15.75" x14ac:dyDescent="0.25">
      <c r="A37" s="409">
        <v>12.625</v>
      </c>
      <c r="B37" s="218">
        <v>105</v>
      </c>
      <c r="C37" s="220"/>
      <c r="D37"/>
      <c r="E37" s="221"/>
      <c r="F37" s="612"/>
      <c r="H37" s="222">
        <f t="shared" si="0"/>
        <v>105</v>
      </c>
      <c r="I37" s="224"/>
      <c r="K37" s="222">
        <f t="shared" si="1"/>
        <v>0.25</v>
      </c>
      <c r="L37" s="224"/>
    </row>
    <row r="38" spans="1:12" ht="15.75" x14ac:dyDescent="0.25">
      <c r="A38" s="409">
        <v>12.75</v>
      </c>
      <c r="B38" s="218">
        <v>105.25</v>
      </c>
      <c r="C38" s="220"/>
      <c r="D38"/>
      <c r="E38" s="221"/>
      <c r="F38" s="612"/>
      <c r="H38" s="222">
        <f t="shared" si="0"/>
        <v>105.25</v>
      </c>
      <c r="I38" s="224"/>
      <c r="K38" s="222">
        <f t="shared" si="1"/>
        <v>0.25</v>
      </c>
      <c r="L38" s="224"/>
    </row>
    <row r="39" spans="1:12" ht="15.75" x14ac:dyDescent="0.25">
      <c r="A39" s="409">
        <v>12.875</v>
      </c>
      <c r="B39" s="218">
        <v>105.5</v>
      </c>
      <c r="C39" s="220"/>
      <c r="D39"/>
      <c r="E39" s="221"/>
      <c r="F39" s="612"/>
      <c r="H39" s="222">
        <f t="shared" si="0"/>
        <v>105.5</v>
      </c>
      <c r="I39" s="224"/>
      <c r="K39" s="222">
        <f t="shared" si="1"/>
        <v>0.25</v>
      </c>
      <c r="L39" s="224"/>
    </row>
    <row r="40" spans="1:12" ht="15.75" x14ac:dyDescent="0.25">
      <c r="A40" s="409">
        <v>13</v>
      </c>
      <c r="B40" s="218">
        <v>105.75</v>
      </c>
      <c r="C40" s="220"/>
      <c r="D40"/>
      <c r="E40" s="221"/>
      <c r="F40" s="612"/>
      <c r="H40" s="222">
        <f t="shared" si="0"/>
        <v>105.75</v>
      </c>
      <c r="I40" s="224"/>
      <c r="K40" s="222">
        <f t="shared" si="1"/>
        <v>0.25</v>
      </c>
      <c r="L40" s="224"/>
    </row>
    <row r="41" spans="1:12" ht="15.75" x14ac:dyDescent="0.25">
      <c r="A41" s="409">
        <v>13.125</v>
      </c>
      <c r="B41" s="218">
        <v>106</v>
      </c>
      <c r="C41" s="220"/>
      <c r="D41"/>
      <c r="E41" s="221"/>
      <c r="F41" s="612"/>
      <c r="H41" s="222">
        <f t="shared" si="0"/>
        <v>106</v>
      </c>
      <c r="I41" s="224"/>
      <c r="K41" s="222">
        <f t="shared" si="1"/>
        <v>0.25</v>
      </c>
      <c r="L41" s="224"/>
    </row>
    <row r="42" spans="1:12" ht="15.75" x14ac:dyDescent="0.25">
      <c r="A42" s="409">
        <v>13.25</v>
      </c>
      <c r="B42" s="218">
        <v>106.25</v>
      </c>
      <c r="C42" s="220"/>
      <c r="D42"/>
      <c r="E42" s="221"/>
      <c r="F42" s="612"/>
      <c r="H42" s="222">
        <f t="shared" si="0"/>
        <v>106.25</v>
      </c>
      <c r="I42" s="224"/>
      <c r="K42" s="222">
        <f t="shared" si="1"/>
        <v>0.25</v>
      </c>
      <c r="L42" s="224"/>
    </row>
    <row r="43" spans="1:12" ht="15.75" x14ac:dyDescent="0.25">
      <c r="A43" s="409">
        <v>13.375</v>
      </c>
      <c r="B43" s="218">
        <v>106.5</v>
      </c>
      <c r="C43" s="220"/>
      <c r="D43"/>
      <c r="E43" s="221"/>
      <c r="F43" s="612"/>
      <c r="H43" s="222">
        <f t="shared" si="0"/>
        <v>106.5</v>
      </c>
      <c r="I43" s="224"/>
      <c r="K43" s="222">
        <f t="shared" si="1"/>
        <v>0.25</v>
      </c>
      <c r="L43" s="224"/>
    </row>
    <row r="44" spans="1:12" ht="15.75" x14ac:dyDescent="0.25">
      <c r="A44" s="409">
        <v>13.5</v>
      </c>
      <c r="B44" s="218">
        <v>106.75</v>
      </c>
      <c r="C44" s="220"/>
      <c r="D44"/>
      <c r="E44" s="221"/>
      <c r="F44" s="612"/>
      <c r="H44" s="222">
        <f t="shared" si="0"/>
        <v>106.75</v>
      </c>
      <c r="I44" s="224"/>
      <c r="K44" s="222">
        <f t="shared" si="1"/>
        <v>0.25</v>
      </c>
      <c r="L44" s="224"/>
    </row>
    <row r="45" spans="1:12" ht="15.75" x14ac:dyDescent="0.25">
      <c r="A45" s="409">
        <v>13.625</v>
      </c>
      <c r="B45" s="218">
        <v>107</v>
      </c>
      <c r="C45" s="220"/>
      <c r="D45"/>
      <c r="E45" s="221"/>
      <c r="F45" s="612"/>
      <c r="H45" s="222">
        <f t="shared" si="0"/>
        <v>107</v>
      </c>
      <c r="I45" s="224"/>
      <c r="K45" s="222">
        <f t="shared" si="1"/>
        <v>0.25</v>
      </c>
      <c r="L45" s="224"/>
    </row>
    <row r="46" spans="1:12" ht="15.75" x14ac:dyDescent="0.25">
      <c r="A46" s="409">
        <v>13.75</v>
      </c>
      <c r="B46" s="218">
        <v>107.25</v>
      </c>
      <c r="C46" s="220"/>
      <c r="D46"/>
      <c r="E46" s="221"/>
      <c r="F46" s="612"/>
      <c r="H46" s="222">
        <f t="shared" si="0"/>
        <v>107.25</v>
      </c>
      <c r="I46" s="224"/>
      <c r="K46" s="222">
        <f t="shared" si="1"/>
        <v>0.25</v>
      </c>
      <c r="L46" s="224"/>
    </row>
    <row r="47" spans="1:12" ht="15.75" x14ac:dyDescent="0.25">
      <c r="A47" s="409">
        <v>13.875</v>
      </c>
      <c r="B47" s="218">
        <v>107.5</v>
      </c>
      <c r="C47" s="220"/>
      <c r="D47"/>
      <c r="E47" s="221"/>
      <c r="F47" s="612"/>
      <c r="H47" s="222">
        <f t="shared" si="0"/>
        <v>107.5</v>
      </c>
      <c r="I47" s="224"/>
      <c r="K47" s="222">
        <f t="shared" si="1"/>
        <v>0.25</v>
      </c>
      <c r="L47" s="224"/>
    </row>
    <row r="48" spans="1:12" ht="15.75" x14ac:dyDescent="0.25">
      <c r="A48" s="409">
        <v>14</v>
      </c>
      <c r="B48" s="218">
        <v>107.75</v>
      </c>
      <c r="C48" s="220"/>
      <c r="D48"/>
      <c r="E48" s="221"/>
      <c r="F48" s="612"/>
      <c r="H48" s="222">
        <f t="shared" si="0"/>
        <v>107.75</v>
      </c>
      <c r="I48" s="224"/>
      <c r="K48" s="222">
        <f t="shared" si="1"/>
        <v>0.25</v>
      </c>
      <c r="L48" s="224"/>
    </row>
    <row r="49" spans="1:12" ht="15.75" x14ac:dyDescent="0.25">
      <c r="A49" s="409">
        <v>14.125</v>
      </c>
      <c r="B49" s="218">
        <v>108</v>
      </c>
      <c r="C49" s="220"/>
      <c r="D49"/>
      <c r="E49" s="221"/>
      <c r="F49" s="612"/>
      <c r="H49" s="222">
        <f t="shared" si="0"/>
        <v>108</v>
      </c>
      <c r="I49" s="224"/>
      <c r="K49" s="222">
        <f t="shared" si="1"/>
        <v>0.25</v>
      </c>
      <c r="L49" s="224"/>
    </row>
    <row r="50" spans="1:12" ht="15.75" x14ac:dyDescent="0.25">
      <c r="A50" s="409">
        <v>14.25</v>
      </c>
      <c r="B50" s="218">
        <v>108.25</v>
      </c>
      <c r="C50" s="220"/>
      <c r="D50"/>
      <c r="E50" s="221"/>
      <c r="F50" s="612"/>
      <c r="H50" s="222">
        <f t="shared" si="0"/>
        <v>108.25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2A58C-131B-40B8-B153-70468CB207B1}">
  <sheetPr published="0" codeName="Sheet9">
    <tabColor rgb="FF7030A0"/>
  </sheetPr>
  <dimension ref="A1:W44"/>
  <sheetViews>
    <sheetView workbookViewId="0">
      <selection activeCell="N7" sqref="N7:Q7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699" t="s">
        <v>317</v>
      </c>
      <c r="B1" s="700">
        <v>45373</v>
      </c>
      <c r="C1" s="701" t="str">
        <f>TEXT(B1,"YYYYMMDD")</f>
        <v>20240322</v>
      </c>
      <c r="S1" s="702" t="s">
        <v>318</v>
      </c>
      <c r="T1" s="702"/>
      <c r="U1" s="702"/>
    </row>
    <row r="2" spans="1:23" x14ac:dyDescent="0.25">
      <c r="A2" s="699" t="s">
        <v>319</v>
      </c>
      <c r="B2" s="699" t="s">
        <v>320</v>
      </c>
      <c r="C2" s="701" t="str">
        <f>"v"&amp;B2</f>
        <v>vA</v>
      </c>
      <c r="S2" s="702"/>
      <c r="T2" s="702"/>
      <c r="U2" s="702"/>
    </row>
    <row r="3" spans="1:23" x14ac:dyDescent="0.25">
      <c r="A3" s="699" t="s">
        <v>321</v>
      </c>
      <c r="B3" s="703">
        <v>5.32</v>
      </c>
      <c r="C3" s="704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05" t="s">
        <v>323</v>
      </c>
      <c r="C5" s="705"/>
      <c r="D5" s="705"/>
      <c r="E5" s="199" t="s">
        <v>324</v>
      </c>
      <c r="F5" s="199"/>
      <c r="G5" s="199"/>
      <c r="H5" s="705" t="s">
        <v>207</v>
      </c>
      <c r="I5" s="705"/>
      <c r="J5" s="705"/>
      <c r="K5" s="199" t="s">
        <v>325</v>
      </c>
      <c r="L5" s="199"/>
      <c r="M5" s="199"/>
    </row>
    <row r="6" spans="1:23" s="709" customFormat="1" x14ac:dyDescent="0.25">
      <c r="A6" s="706" t="s">
        <v>195</v>
      </c>
      <c r="B6" s="706" t="s">
        <v>154</v>
      </c>
      <c r="C6" s="706" t="s">
        <v>326</v>
      </c>
      <c r="D6" s="706" t="s">
        <v>327</v>
      </c>
      <c r="E6" s="707" t="s">
        <v>154</v>
      </c>
      <c r="F6" s="706" t="s">
        <v>326</v>
      </c>
      <c r="G6" s="706" t="s">
        <v>327</v>
      </c>
      <c r="H6" s="706" t="s">
        <v>154</v>
      </c>
      <c r="I6" s="706" t="s">
        <v>326</v>
      </c>
      <c r="J6" s="706" t="s">
        <v>327</v>
      </c>
      <c r="K6" s="706" t="s">
        <v>154</v>
      </c>
      <c r="L6" s="706" t="s">
        <v>326</v>
      </c>
      <c r="M6" s="706" t="s">
        <v>327</v>
      </c>
      <c r="N6" s="708" t="s">
        <v>328</v>
      </c>
      <c r="O6" s="708"/>
      <c r="P6" s="708"/>
      <c r="Q6" s="708"/>
    </row>
    <row r="7" spans="1:23" x14ac:dyDescent="0.25">
      <c r="A7" s="710">
        <v>45352</v>
      </c>
      <c r="B7" s="711"/>
      <c r="C7">
        <v>0.375</v>
      </c>
      <c r="E7" s="711"/>
      <c r="F7">
        <v>0.375</v>
      </c>
      <c r="H7" s="711"/>
      <c r="I7">
        <v>0.25</v>
      </c>
      <c r="K7" s="711"/>
      <c r="N7" s="712" t="s">
        <v>329</v>
      </c>
      <c r="O7" s="200"/>
      <c r="P7" s="200"/>
      <c r="Q7" s="200"/>
    </row>
    <row r="8" spans="1:23" x14ac:dyDescent="0.25">
      <c r="A8" s="710">
        <v>45355</v>
      </c>
      <c r="B8" s="711"/>
      <c r="C8">
        <v>0.125</v>
      </c>
      <c r="E8" s="711"/>
      <c r="F8">
        <v>0.125</v>
      </c>
      <c r="H8" s="711"/>
      <c r="I8">
        <v>0.125</v>
      </c>
      <c r="K8" s="711"/>
      <c r="N8" s="712" t="s">
        <v>330</v>
      </c>
      <c r="O8" s="200"/>
      <c r="P8" s="200"/>
      <c r="Q8" s="200"/>
    </row>
    <row r="9" spans="1:23" x14ac:dyDescent="0.25">
      <c r="A9" s="710">
        <v>45356</v>
      </c>
      <c r="B9" s="711" t="s">
        <v>331</v>
      </c>
      <c r="E9" s="711"/>
      <c r="H9" s="711"/>
      <c r="K9" s="711"/>
      <c r="N9" s="712" t="s">
        <v>332</v>
      </c>
      <c r="O9" s="200"/>
      <c r="P9" s="200"/>
      <c r="Q9" s="200"/>
    </row>
    <row r="10" spans="1:23" x14ac:dyDescent="0.25">
      <c r="A10" s="710">
        <v>45357</v>
      </c>
      <c r="B10" s="711"/>
      <c r="C10">
        <v>0.125</v>
      </c>
      <c r="E10" s="711"/>
      <c r="F10">
        <v>0.125</v>
      </c>
      <c r="H10" s="711"/>
      <c r="I10">
        <v>0.125</v>
      </c>
      <c r="K10" s="711"/>
      <c r="N10" s="712" t="s">
        <v>333</v>
      </c>
      <c r="O10" s="200"/>
      <c r="P10" s="200"/>
      <c r="Q10" s="200"/>
    </row>
    <row r="11" spans="1:23" x14ac:dyDescent="0.25">
      <c r="A11" s="710">
        <v>45358</v>
      </c>
      <c r="B11" s="711" t="s">
        <v>334</v>
      </c>
      <c r="E11" s="711" t="s">
        <v>335</v>
      </c>
      <c r="H11" s="711"/>
      <c r="K11" s="711"/>
      <c r="N11" s="712" t="s">
        <v>336</v>
      </c>
      <c r="O11" s="200"/>
      <c r="P11" s="200"/>
      <c r="Q11" s="200"/>
    </row>
    <row r="12" spans="1:23" x14ac:dyDescent="0.25">
      <c r="A12" s="710">
        <v>45359</v>
      </c>
      <c r="B12" s="711"/>
      <c r="E12" s="711"/>
      <c r="F12">
        <v>-0.25</v>
      </c>
      <c r="H12" s="711"/>
      <c r="K12" s="711"/>
      <c r="N12" s="712" t="s">
        <v>337</v>
      </c>
      <c r="O12" s="200"/>
      <c r="P12" s="200"/>
      <c r="Q12" s="200"/>
    </row>
    <row r="13" spans="1:23" x14ac:dyDescent="0.25">
      <c r="A13" s="710">
        <v>45362</v>
      </c>
      <c r="B13" s="711"/>
      <c r="E13" s="711"/>
      <c r="H13" s="711"/>
      <c r="K13" s="711"/>
      <c r="N13" s="712" t="s">
        <v>338</v>
      </c>
      <c r="O13" s="200"/>
      <c r="P13" s="200"/>
      <c r="Q13" s="200"/>
    </row>
    <row r="14" spans="1:23" x14ac:dyDescent="0.25">
      <c r="A14" s="710">
        <v>45363</v>
      </c>
      <c r="B14" s="711"/>
      <c r="C14">
        <v>-0.125</v>
      </c>
      <c r="E14" s="711"/>
      <c r="F14">
        <v>-0.125</v>
      </c>
      <c r="H14" s="711"/>
      <c r="I14">
        <v>-0.125</v>
      </c>
      <c r="K14" s="711"/>
      <c r="N14" s="712" t="s">
        <v>339</v>
      </c>
      <c r="O14" s="200"/>
      <c r="P14" s="200"/>
      <c r="Q14" s="200"/>
    </row>
    <row r="15" spans="1:23" ht="15.75" thickBot="1" x14ac:dyDescent="0.3">
      <c r="A15" s="710">
        <v>45363</v>
      </c>
      <c r="B15" s="711"/>
      <c r="C15">
        <v>-0.25</v>
      </c>
      <c r="E15" s="711"/>
      <c r="F15">
        <v>-0.25</v>
      </c>
      <c r="H15" s="711"/>
      <c r="K15" s="711"/>
      <c r="N15" s="712"/>
      <c r="O15" s="200"/>
      <c r="P15" s="200"/>
      <c r="Q15" s="200"/>
    </row>
    <row r="16" spans="1:23" ht="15.75" thickBot="1" x14ac:dyDescent="0.3">
      <c r="A16" s="710">
        <v>45364</v>
      </c>
      <c r="B16" s="711"/>
      <c r="C16">
        <v>-0.125</v>
      </c>
      <c r="E16" s="711"/>
      <c r="F16">
        <v>-0.125</v>
      </c>
      <c r="H16" s="711"/>
      <c r="I16">
        <v>-0.125</v>
      </c>
      <c r="K16" s="711"/>
      <c r="L16">
        <v>-0.125</v>
      </c>
      <c r="N16" s="712" t="s">
        <v>340</v>
      </c>
      <c r="O16" s="200"/>
      <c r="P16" s="200"/>
      <c r="Q16" s="200"/>
      <c r="S16" s="713" t="s">
        <v>341</v>
      </c>
      <c r="T16" s="714"/>
      <c r="U16" s="714"/>
      <c r="V16" s="714"/>
      <c r="W16" s="715"/>
    </row>
    <row r="17" spans="1:23" x14ac:dyDescent="0.25">
      <c r="A17" s="710">
        <v>45364</v>
      </c>
      <c r="B17" s="711"/>
      <c r="C17">
        <v>-0.125</v>
      </c>
      <c r="E17" s="711"/>
      <c r="F17">
        <v>-0.125</v>
      </c>
      <c r="H17" s="711"/>
      <c r="I17">
        <v>-0.125</v>
      </c>
      <c r="K17" s="711"/>
      <c r="L17">
        <v>-0.125</v>
      </c>
      <c r="N17" s="712"/>
      <c r="O17" s="200"/>
      <c r="P17" s="200"/>
      <c r="Q17" s="200"/>
      <c r="S17" s="225" t="s">
        <v>323</v>
      </c>
      <c r="T17" s="716"/>
      <c r="U17" s="200"/>
      <c r="V17" s="200"/>
      <c r="W17" s="717"/>
    </row>
    <row r="18" spans="1:23" x14ac:dyDescent="0.25">
      <c r="A18" s="710">
        <v>45365</v>
      </c>
      <c r="B18" s="711"/>
      <c r="C18">
        <v>-0.125</v>
      </c>
      <c r="E18" s="711"/>
      <c r="F18">
        <v>-0.125</v>
      </c>
      <c r="H18" s="711"/>
      <c r="I18">
        <v>-0.125</v>
      </c>
      <c r="K18" s="711"/>
      <c r="L18">
        <v>-0.125</v>
      </c>
      <c r="N18" s="712" t="s">
        <v>342</v>
      </c>
      <c r="O18" s="200"/>
      <c r="P18" s="200"/>
      <c r="Q18" s="200"/>
      <c r="S18" s="225" t="s">
        <v>324</v>
      </c>
      <c r="T18" s="716"/>
      <c r="U18" s="200"/>
      <c r="V18" s="200"/>
      <c r="W18" s="717"/>
    </row>
    <row r="19" spans="1:23" x14ac:dyDescent="0.25">
      <c r="A19" s="710">
        <v>45366</v>
      </c>
      <c r="B19" s="711"/>
      <c r="C19">
        <v>-0.125</v>
      </c>
      <c r="E19" s="711"/>
      <c r="F19">
        <v>-0.125</v>
      </c>
      <c r="H19" s="711"/>
      <c r="I19">
        <v>-0.5</v>
      </c>
      <c r="K19" s="711"/>
      <c r="L19">
        <v>-0.125</v>
      </c>
      <c r="N19" s="712" t="s">
        <v>343</v>
      </c>
      <c r="O19" s="200"/>
      <c r="P19" s="200"/>
      <c r="Q19" s="200"/>
      <c r="S19" s="225" t="s">
        <v>207</v>
      </c>
      <c r="T19" s="716"/>
      <c r="U19" s="200"/>
      <c r="V19" s="200"/>
      <c r="W19" s="717"/>
    </row>
    <row r="20" spans="1:23" ht="15.75" thickBot="1" x14ac:dyDescent="0.3">
      <c r="A20" s="710">
        <v>45369</v>
      </c>
      <c r="B20" s="711" t="s">
        <v>344</v>
      </c>
      <c r="E20" s="711" t="s">
        <v>344</v>
      </c>
      <c r="H20" s="711" t="s">
        <v>344</v>
      </c>
      <c r="K20" s="711"/>
      <c r="N20" s="712" t="s">
        <v>345</v>
      </c>
      <c r="O20" s="200"/>
      <c r="P20" s="200"/>
      <c r="Q20" s="200"/>
      <c r="S20" s="235" t="s">
        <v>325</v>
      </c>
      <c r="T20" s="718"/>
      <c r="U20" s="719"/>
      <c r="V20" s="719"/>
      <c r="W20" s="720"/>
    </row>
    <row r="21" spans="1:23" x14ac:dyDescent="0.25">
      <c r="A21" s="710">
        <v>45370</v>
      </c>
      <c r="B21" s="711"/>
      <c r="C21">
        <v>0.125</v>
      </c>
      <c r="E21" s="711"/>
      <c r="F21">
        <v>0.125</v>
      </c>
      <c r="H21" s="711"/>
      <c r="I21">
        <v>0.125</v>
      </c>
      <c r="K21" s="711"/>
      <c r="L21">
        <v>0.125</v>
      </c>
      <c r="N21" s="712" t="s">
        <v>346</v>
      </c>
      <c r="O21" s="200"/>
      <c r="P21" s="200"/>
      <c r="Q21" s="200"/>
    </row>
    <row r="22" spans="1:23" x14ac:dyDescent="0.25">
      <c r="A22" s="710">
        <v>45371</v>
      </c>
      <c r="B22" s="711"/>
      <c r="E22" s="711"/>
      <c r="H22" s="711"/>
      <c r="K22" s="711"/>
      <c r="N22" s="712" t="s">
        <v>347</v>
      </c>
      <c r="O22" s="200"/>
      <c r="P22" s="200"/>
      <c r="Q22" s="200"/>
    </row>
    <row r="23" spans="1:23" x14ac:dyDescent="0.25">
      <c r="A23" s="710">
        <v>45372</v>
      </c>
      <c r="B23" s="711"/>
      <c r="C23">
        <v>0.125</v>
      </c>
      <c r="E23" s="711"/>
      <c r="F23">
        <v>0.125</v>
      </c>
      <c r="H23" s="711"/>
      <c r="I23">
        <v>0.125</v>
      </c>
      <c r="K23" s="711"/>
      <c r="L23">
        <v>0.125</v>
      </c>
      <c r="N23" s="712" t="s">
        <v>348</v>
      </c>
      <c r="O23" s="200"/>
      <c r="P23" s="200"/>
      <c r="Q23" s="200"/>
    </row>
    <row r="24" spans="1:23" x14ac:dyDescent="0.25">
      <c r="A24" s="710">
        <v>45373</v>
      </c>
      <c r="B24" s="711"/>
      <c r="E24" s="711"/>
      <c r="H24" s="711"/>
      <c r="K24" s="711"/>
      <c r="N24" s="712" t="s">
        <v>349</v>
      </c>
      <c r="O24" s="200"/>
      <c r="P24" s="200"/>
      <c r="Q24" s="200"/>
    </row>
    <row r="25" spans="1:23" x14ac:dyDescent="0.25">
      <c r="A25" s="710"/>
      <c r="B25" s="711"/>
      <c r="E25" s="711"/>
      <c r="H25" s="711"/>
      <c r="K25" s="711"/>
      <c r="N25" s="712"/>
      <c r="O25" s="200"/>
      <c r="P25" s="200"/>
      <c r="Q25" s="200"/>
    </row>
    <row r="26" spans="1:23" x14ac:dyDescent="0.25">
      <c r="A26" s="710"/>
      <c r="B26" s="711"/>
      <c r="E26" s="711"/>
      <c r="H26" s="711"/>
      <c r="K26" s="711"/>
      <c r="N26" s="712"/>
      <c r="O26" s="200"/>
      <c r="P26" s="200"/>
      <c r="Q26" s="200"/>
    </row>
    <row r="27" spans="1:23" x14ac:dyDescent="0.25">
      <c r="A27" s="710"/>
      <c r="B27" s="711"/>
      <c r="E27" s="711"/>
      <c r="H27" s="711"/>
      <c r="K27" s="711"/>
      <c r="N27" s="712"/>
      <c r="O27" s="200"/>
      <c r="P27" s="200"/>
      <c r="Q27" s="200"/>
    </row>
    <row r="28" spans="1:23" x14ac:dyDescent="0.25">
      <c r="A28" s="710"/>
      <c r="B28" s="711"/>
      <c r="E28" s="711"/>
      <c r="H28" s="711"/>
      <c r="K28" s="711"/>
      <c r="N28" s="712"/>
      <c r="O28" s="200"/>
      <c r="P28" s="200"/>
      <c r="Q28" s="200"/>
    </row>
    <row r="29" spans="1:23" x14ac:dyDescent="0.25">
      <c r="A29" s="710"/>
      <c r="B29" s="711"/>
      <c r="E29" s="711"/>
      <c r="H29" s="711"/>
      <c r="K29" s="711"/>
      <c r="N29" s="712"/>
      <c r="O29" s="200"/>
      <c r="P29" s="200"/>
      <c r="Q29" s="200"/>
    </row>
    <row r="30" spans="1:23" x14ac:dyDescent="0.25">
      <c r="A30" s="710"/>
      <c r="B30" s="711"/>
      <c r="E30" s="711"/>
      <c r="H30" s="711"/>
      <c r="K30" s="711"/>
      <c r="N30" s="712"/>
      <c r="O30" s="200"/>
      <c r="P30" s="200"/>
      <c r="Q30" s="200"/>
    </row>
    <row r="31" spans="1:23" x14ac:dyDescent="0.25">
      <c r="A31" s="710"/>
      <c r="B31" s="711"/>
      <c r="E31" s="711"/>
      <c r="H31" s="711"/>
      <c r="K31" s="711"/>
      <c r="N31" s="712"/>
      <c r="O31" s="200"/>
      <c r="P31" s="200"/>
      <c r="Q31" s="200"/>
    </row>
    <row r="32" spans="1:23" x14ac:dyDescent="0.25">
      <c r="A32" s="710"/>
      <c r="B32" s="711"/>
      <c r="E32" s="711"/>
      <c r="H32" s="711"/>
      <c r="K32" s="711"/>
      <c r="N32" s="712"/>
      <c r="O32" s="200"/>
      <c r="P32" s="200"/>
      <c r="Q32" s="200"/>
    </row>
    <row r="33" spans="1:17" x14ac:dyDescent="0.25">
      <c r="A33" s="710"/>
      <c r="B33" s="711"/>
      <c r="E33" s="711"/>
      <c r="H33" s="711"/>
      <c r="K33" s="711"/>
      <c r="N33" s="712"/>
      <c r="O33" s="200"/>
      <c r="P33" s="200"/>
      <c r="Q33" s="200"/>
    </row>
    <row r="34" spans="1:17" x14ac:dyDescent="0.25">
      <c r="A34" s="710"/>
      <c r="B34" s="711"/>
      <c r="E34" s="711"/>
      <c r="H34" s="711"/>
      <c r="K34" s="711"/>
      <c r="N34" s="712"/>
      <c r="O34" s="200"/>
      <c r="P34" s="200"/>
      <c r="Q34" s="200"/>
    </row>
    <row r="35" spans="1:17" x14ac:dyDescent="0.25">
      <c r="A35" s="710"/>
      <c r="B35" s="711"/>
      <c r="E35" s="711"/>
      <c r="H35" s="711"/>
      <c r="K35" s="711"/>
      <c r="N35" s="712"/>
      <c r="O35" s="200"/>
      <c r="P35" s="200"/>
      <c r="Q35" s="200"/>
    </row>
    <row r="36" spans="1:17" x14ac:dyDescent="0.25">
      <c r="A36" s="710"/>
    </row>
    <row r="37" spans="1:17" x14ac:dyDescent="0.25">
      <c r="A37" s="710"/>
      <c r="N37" s="200"/>
      <c r="O37" s="200"/>
      <c r="P37" s="200"/>
      <c r="Q37" s="200"/>
    </row>
    <row r="38" spans="1:17" x14ac:dyDescent="0.25">
      <c r="A38" s="710"/>
      <c r="N38" s="200"/>
      <c r="O38" s="200"/>
      <c r="P38" s="200"/>
      <c r="Q38" s="200"/>
    </row>
    <row r="39" spans="1:17" x14ac:dyDescent="0.25">
      <c r="A39" s="710"/>
      <c r="N39" s="200"/>
      <c r="O39" s="200"/>
      <c r="P39" s="200"/>
      <c r="Q39" s="200"/>
    </row>
    <row r="40" spans="1:17" x14ac:dyDescent="0.25">
      <c r="A40" s="710"/>
      <c r="N40" s="200"/>
      <c r="O40" s="200"/>
      <c r="P40" s="200"/>
      <c r="Q40" s="200"/>
    </row>
    <row r="41" spans="1:17" x14ac:dyDescent="0.25">
      <c r="A41" s="710"/>
      <c r="N41" s="200"/>
      <c r="O41" s="200"/>
      <c r="P41" s="200"/>
    </row>
    <row r="42" spans="1:17" x14ac:dyDescent="0.25">
      <c r="A42" s="203"/>
      <c r="N42" s="200"/>
      <c r="O42" s="200"/>
      <c r="P42" s="200"/>
      <c r="Q42" s="200"/>
    </row>
    <row r="43" spans="1:17" x14ac:dyDescent="0.25">
      <c r="A43" s="710"/>
    </row>
    <row r="44" spans="1:17" x14ac:dyDescent="0.25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9D742CD2-B5DD-4EE7-BF62-E9FEA4EC654F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2024-03-22T13:55:55Z</dcterms:created>
  <dcterms:modified xsi:type="dcterms:W3CDTF">2024-03-22T13:55:56Z</dcterms:modified>
</cp:coreProperties>
</file>