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8vA\"/>
    </mc:Choice>
  </mc:AlternateContent>
  <xr:revisionPtr revIDLastSave="0" documentId="8_{AB7B56C6-9EF9-4A2B-B084-CDC6404DBACF}" xr6:coauthVersionLast="47" xr6:coauthVersionMax="47" xr10:uidLastSave="{00000000-0000-0000-0000-000000000000}"/>
  <bookViews>
    <workbookView xWindow="28680" yWindow="-120" windowWidth="29040" windowHeight="15840" xr2:uid="{DF31B1C9-5BE7-41D5-9B09-1597A8251D4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K41" i="8" s="1"/>
  <c r="H40" i="8"/>
  <c r="K40" i="8" s="1"/>
  <c r="H39" i="8"/>
  <c r="H38" i="8"/>
  <c r="H37" i="8"/>
  <c r="K37" i="8" s="1"/>
  <c r="H36" i="8"/>
  <c r="H35" i="8"/>
  <c r="K35" i="8" s="1"/>
  <c r="H34" i="8"/>
  <c r="H33" i="8"/>
  <c r="K33" i="8" s="1"/>
  <c r="H32" i="8"/>
  <c r="K32" i="8" s="1"/>
  <c r="H31" i="8"/>
  <c r="H30" i="8"/>
  <c r="H29" i="8"/>
  <c r="K29" i="8" s="1"/>
  <c r="H28" i="8"/>
  <c r="H27" i="8"/>
  <c r="K27" i="8" s="1"/>
  <c r="H26" i="8"/>
  <c r="H25" i="8"/>
  <c r="K25" i="8" s="1"/>
  <c r="H24" i="8"/>
  <c r="K24" i="8" s="1"/>
  <c r="H23" i="8"/>
  <c r="H22" i="8"/>
  <c r="H21" i="8"/>
  <c r="K21" i="8" s="1"/>
  <c r="H20" i="8"/>
  <c r="H19" i="8"/>
  <c r="K19" i="8" s="1"/>
  <c r="H18" i="8"/>
  <c r="K18" i="8" s="1"/>
  <c r="H17" i="8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H41" i="6"/>
  <c r="L42" i="6" s="1"/>
  <c r="I40" i="6"/>
  <c r="M41" i="6" s="1"/>
  <c r="H40" i="6"/>
  <c r="J39" i="6"/>
  <c r="I39" i="6"/>
  <c r="H39" i="6"/>
  <c r="I38" i="6"/>
  <c r="H38" i="6"/>
  <c r="L38" i="6" s="1"/>
  <c r="I37" i="6"/>
  <c r="J37" i="6" s="1"/>
  <c r="H37" i="6"/>
  <c r="I36" i="6"/>
  <c r="J36" i="6" s="1"/>
  <c r="H36" i="6"/>
  <c r="I35" i="6"/>
  <c r="H35" i="6"/>
  <c r="I34" i="6"/>
  <c r="M34" i="6" s="1"/>
  <c r="H34" i="6"/>
  <c r="C35" i="5" s="1"/>
  <c r="I33" i="6"/>
  <c r="H33" i="6"/>
  <c r="C34" i="5" s="1"/>
  <c r="I32" i="6"/>
  <c r="M33" i="6" s="1"/>
  <c r="H32" i="6"/>
  <c r="I31" i="6"/>
  <c r="J31" i="6" s="1"/>
  <c r="H31" i="6"/>
  <c r="I30" i="6"/>
  <c r="M30" i="6" s="1"/>
  <c r="H30" i="6"/>
  <c r="L30" i="6" s="1"/>
  <c r="I29" i="6"/>
  <c r="H29" i="6"/>
  <c r="I28" i="6"/>
  <c r="H28" i="6"/>
  <c r="I27" i="6"/>
  <c r="H27" i="6"/>
  <c r="L27" i="6" s="1"/>
  <c r="I26" i="6"/>
  <c r="M26" i="6" s="1"/>
  <c r="H26" i="6"/>
  <c r="I25" i="6"/>
  <c r="M25" i="6" s="1"/>
  <c r="H25" i="6"/>
  <c r="L26" i="6" s="1"/>
  <c r="I24" i="6"/>
  <c r="H24" i="6"/>
  <c r="L24" i="6" s="1"/>
  <c r="I23" i="6"/>
  <c r="J23" i="6" s="1"/>
  <c r="H23" i="6"/>
  <c r="L23" i="6" s="1"/>
  <c r="I22" i="6"/>
  <c r="M22" i="6" s="1"/>
  <c r="H22" i="6"/>
  <c r="I21" i="6"/>
  <c r="D22" i="5" s="1"/>
  <c r="H21" i="6"/>
  <c r="I20" i="6"/>
  <c r="H20" i="6"/>
  <c r="I19" i="6"/>
  <c r="M19" i="6" s="1"/>
  <c r="H19" i="6"/>
  <c r="J18" i="6"/>
  <c r="I18" i="6"/>
  <c r="H18" i="6"/>
  <c r="C19" i="5" s="1"/>
  <c r="I17" i="6"/>
  <c r="M17" i="6" s="1"/>
  <c r="H17" i="6"/>
  <c r="I16" i="6"/>
  <c r="H16" i="6"/>
  <c r="I15" i="6"/>
  <c r="H15" i="6"/>
  <c r="L15" i="6" s="1"/>
  <c r="I14" i="6"/>
  <c r="H14" i="6"/>
  <c r="L14" i="6" s="1"/>
  <c r="I13" i="6"/>
  <c r="H13" i="6"/>
  <c r="J13" i="6" s="1"/>
  <c r="I12" i="6"/>
  <c r="H12" i="6"/>
  <c r="L13" i="6" s="1"/>
  <c r="I11" i="6"/>
  <c r="D12" i="5" s="1"/>
  <c r="H11" i="6"/>
  <c r="J10" i="6"/>
  <c r="I10" i="6"/>
  <c r="H10" i="6"/>
  <c r="I9" i="6"/>
  <c r="H9" i="6"/>
  <c r="L10" i="6" s="1"/>
  <c r="I8" i="6"/>
  <c r="D9" i="5" s="1"/>
  <c r="H8" i="6"/>
  <c r="I7" i="6"/>
  <c r="J7" i="6" s="1"/>
  <c r="H7" i="6"/>
  <c r="L7" i="6" s="1"/>
  <c r="I6" i="6"/>
  <c r="H6" i="6"/>
  <c r="B3" i="6"/>
  <c r="P54" i="5" s="1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C36" i="5"/>
  <c r="B36" i="5"/>
  <c r="D35" i="5"/>
  <c r="B35" i="5"/>
  <c r="D34" i="5"/>
  <c r="B34" i="5"/>
  <c r="D33" i="5"/>
  <c r="C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D24" i="5"/>
  <c r="C24" i="5"/>
  <c r="B24" i="5"/>
  <c r="C23" i="5"/>
  <c r="B23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D16" i="5"/>
  <c r="B16" i="5"/>
  <c r="D15" i="5"/>
  <c r="B15" i="5"/>
  <c r="D14" i="5"/>
  <c r="C14" i="5"/>
  <c r="B14" i="5"/>
  <c r="D13" i="5"/>
  <c r="C13" i="5"/>
  <c r="B13" i="5"/>
  <c r="C12" i="5"/>
  <c r="B12" i="5"/>
  <c r="D11" i="5"/>
  <c r="C11" i="5"/>
  <c r="B11" i="5"/>
  <c r="D10" i="5"/>
  <c r="C10" i="5"/>
  <c r="B10" i="5"/>
  <c r="C9" i="5"/>
  <c r="B9" i="5"/>
  <c r="C8" i="5"/>
  <c r="B8" i="5"/>
  <c r="D7" i="5"/>
  <c r="C7" i="5"/>
  <c r="B7" i="5"/>
  <c r="D4" i="5"/>
  <c r="J44" i="4"/>
  <c r="I44" i="4"/>
  <c r="H44" i="4"/>
  <c r="L44" i="4" s="1"/>
  <c r="I43" i="4"/>
  <c r="H43" i="4"/>
  <c r="I42" i="4"/>
  <c r="J42" i="4" s="1"/>
  <c r="H42" i="4"/>
  <c r="I41" i="4"/>
  <c r="H41" i="4"/>
  <c r="C42" i="3" s="1"/>
  <c r="I40" i="4"/>
  <c r="M40" i="4" s="1"/>
  <c r="H40" i="4"/>
  <c r="I39" i="4"/>
  <c r="M39" i="4" s="1"/>
  <c r="H39" i="4"/>
  <c r="I38" i="4"/>
  <c r="J38" i="4" s="1"/>
  <c r="H38" i="4"/>
  <c r="L39" i="4" s="1"/>
  <c r="I37" i="4"/>
  <c r="M37" i="4" s="1"/>
  <c r="H37" i="4"/>
  <c r="J36" i="4"/>
  <c r="I36" i="4"/>
  <c r="H36" i="4"/>
  <c r="L36" i="4" s="1"/>
  <c r="I35" i="4"/>
  <c r="H35" i="4"/>
  <c r="I34" i="4"/>
  <c r="H34" i="4"/>
  <c r="L34" i="4" s="1"/>
  <c r="I33" i="4"/>
  <c r="J33" i="4" s="1"/>
  <c r="H33" i="4"/>
  <c r="I32" i="4"/>
  <c r="M32" i="4" s="1"/>
  <c r="H32" i="4"/>
  <c r="I31" i="4"/>
  <c r="H31" i="4"/>
  <c r="C32" i="3" s="1"/>
  <c r="J30" i="4"/>
  <c r="I30" i="4"/>
  <c r="H30" i="4"/>
  <c r="L31" i="4" s="1"/>
  <c r="I29" i="4"/>
  <c r="H29" i="4"/>
  <c r="I28" i="4"/>
  <c r="J28" i="4" s="1"/>
  <c r="H28" i="4"/>
  <c r="C29" i="3" s="1"/>
  <c r="I27" i="4"/>
  <c r="M27" i="4" s="1"/>
  <c r="H27" i="4"/>
  <c r="I26" i="4"/>
  <c r="J26" i="4" s="1"/>
  <c r="H26" i="4"/>
  <c r="L26" i="4" s="1"/>
  <c r="I25" i="4"/>
  <c r="J25" i="4" s="1"/>
  <c r="H25" i="4"/>
  <c r="I24" i="4"/>
  <c r="H24" i="4"/>
  <c r="L25" i="4" s="1"/>
  <c r="I23" i="4"/>
  <c r="J23" i="4" s="1"/>
  <c r="H23" i="4"/>
  <c r="J22" i="4"/>
  <c r="I22" i="4"/>
  <c r="H22" i="4"/>
  <c r="L23" i="4" s="1"/>
  <c r="I21" i="4"/>
  <c r="H21" i="4"/>
  <c r="M20" i="4"/>
  <c r="J20" i="4"/>
  <c r="I20" i="4"/>
  <c r="H20" i="4"/>
  <c r="C21" i="3" s="1"/>
  <c r="I19" i="4"/>
  <c r="M19" i="4" s="1"/>
  <c r="H19" i="4"/>
  <c r="I18" i="4"/>
  <c r="H18" i="4"/>
  <c r="L18" i="4" s="1"/>
  <c r="I17" i="4"/>
  <c r="J17" i="4" s="1"/>
  <c r="H17" i="4"/>
  <c r="I16" i="4"/>
  <c r="M16" i="4" s="1"/>
  <c r="H16" i="4"/>
  <c r="L17" i="4" s="1"/>
  <c r="I15" i="4"/>
  <c r="H15" i="4"/>
  <c r="I14" i="4"/>
  <c r="M14" i="4" s="1"/>
  <c r="H14" i="4"/>
  <c r="L15" i="4" s="1"/>
  <c r="I13" i="4"/>
  <c r="H13" i="4"/>
  <c r="J13" i="4" s="1"/>
  <c r="I12" i="4"/>
  <c r="J12" i="4" s="1"/>
  <c r="H12" i="4"/>
  <c r="I11" i="4"/>
  <c r="H11" i="4"/>
  <c r="L11" i="4" s="1"/>
  <c r="I10" i="4"/>
  <c r="J10" i="4" s="1"/>
  <c r="H10" i="4"/>
  <c r="L10" i="4" s="1"/>
  <c r="I9" i="4"/>
  <c r="J9" i="4" s="1"/>
  <c r="H9" i="4"/>
  <c r="I8" i="4"/>
  <c r="M8" i="4" s="1"/>
  <c r="H8" i="4"/>
  <c r="L9" i="4" s="1"/>
  <c r="I7" i="4"/>
  <c r="H7" i="4"/>
  <c r="C8" i="3" s="1"/>
  <c r="I6" i="4"/>
  <c r="J6" i="4" s="1"/>
  <c r="H6" i="4"/>
  <c r="B3" i="4"/>
  <c r="E56" i="3" s="1"/>
  <c r="D45" i="3"/>
  <c r="B45" i="3"/>
  <c r="D44" i="3"/>
  <c r="C44" i="3"/>
  <c r="B44" i="3"/>
  <c r="D43" i="3"/>
  <c r="C43" i="3"/>
  <c r="B43" i="3"/>
  <c r="B42" i="3"/>
  <c r="D41" i="3"/>
  <c r="B41" i="3"/>
  <c r="D40" i="3"/>
  <c r="C40" i="3"/>
  <c r="B40" i="3"/>
  <c r="D39" i="3"/>
  <c r="C39" i="3"/>
  <c r="B39" i="3"/>
  <c r="C38" i="3"/>
  <c r="B38" i="3"/>
  <c r="D37" i="3"/>
  <c r="C37" i="3"/>
  <c r="B37" i="3"/>
  <c r="D36" i="3"/>
  <c r="C36" i="3"/>
  <c r="B36" i="3"/>
  <c r="D35" i="3"/>
  <c r="B35" i="3"/>
  <c r="C34" i="3"/>
  <c r="B34" i="3"/>
  <c r="D33" i="3"/>
  <c r="C33" i="3"/>
  <c r="B33" i="3"/>
  <c r="D32" i="3"/>
  <c r="B32" i="3"/>
  <c r="D31" i="3"/>
  <c r="B31" i="3"/>
  <c r="D30" i="3"/>
  <c r="C30" i="3"/>
  <c r="B30" i="3"/>
  <c r="D29" i="3"/>
  <c r="B29" i="3"/>
  <c r="C28" i="3"/>
  <c r="B28" i="3"/>
  <c r="D27" i="3"/>
  <c r="C27" i="3"/>
  <c r="B27" i="3"/>
  <c r="D26" i="3"/>
  <c r="C26" i="3"/>
  <c r="B26" i="3"/>
  <c r="D25" i="3"/>
  <c r="B25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D19" i="3"/>
  <c r="B19" i="3"/>
  <c r="C18" i="3"/>
  <c r="B18" i="3"/>
  <c r="D17" i="3"/>
  <c r="C17" i="3"/>
  <c r="B17" i="3"/>
  <c r="D16" i="3"/>
  <c r="C16" i="3"/>
  <c r="B16" i="3"/>
  <c r="B15" i="3"/>
  <c r="D14" i="3"/>
  <c r="C14" i="3"/>
  <c r="B14" i="3"/>
  <c r="D13" i="3"/>
  <c r="C13" i="3"/>
  <c r="B13" i="3"/>
  <c r="D12" i="3"/>
  <c r="C12" i="3"/>
  <c r="B12" i="3"/>
  <c r="C11" i="3"/>
  <c r="B11" i="3"/>
  <c r="C10" i="3"/>
  <c r="B10" i="3"/>
  <c r="D9" i="3"/>
  <c r="C9" i="3"/>
  <c r="B9" i="3"/>
  <c r="D8" i="3"/>
  <c r="B8" i="3"/>
  <c r="C7" i="3"/>
  <c r="B7" i="3"/>
  <c r="D4" i="3"/>
  <c r="T30" i="2"/>
  <c r="L30" i="2"/>
  <c r="P30" i="2" s="1"/>
  <c r="K30" i="2"/>
  <c r="J30" i="2"/>
  <c r="L29" i="2"/>
  <c r="K29" i="2"/>
  <c r="S29" i="2" s="1"/>
  <c r="J29" i="2"/>
  <c r="R29" i="2" s="1"/>
  <c r="T28" i="2"/>
  <c r="L28" i="2"/>
  <c r="P28" i="2" s="1"/>
  <c r="K28" i="2"/>
  <c r="J28" i="2"/>
  <c r="L27" i="2"/>
  <c r="K27" i="2"/>
  <c r="S27" i="2" s="1"/>
  <c r="J27" i="2"/>
  <c r="R27" i="2" s="1"/>
  <c r="T26" i="2"/>
  <c r="L26" i="2"/>
  <c r="P26" i="2" s="1"/>
  <c r="K26" i="2"/>
  <c r="J26" i="2"/>
  <c r="L25" i="2"/>
  <c r="T25" i="2" s="1"/>
  <c r="K25" i="2"/>
  <c r="S25" i="2" s="1"/>
  <c r="J25" i="2"/>
  <c r="R25" i="2" s="1"/>
  <c r="T24" i="2"/>
  <c r="L24" i="2"/>
  <c r="P24" i="2" s="1"/>
  <c r="K24" i="2"/>
  <c r="J24" i="2"/>
  <c r="L23" i="2"/>
  <c r="K23" i="2"/>
  <c r="S23" i="2" s="1"/>
  <c r="J23" i="2"/>
  <c r="R23" i="2" s="1"/>
  <c r="T22" i="2"/>
  <c r="L22" i="2"/>
  <c r="P22" i="2" s="1"/>
  <c r="K22" i="2"/>
  <c r="J22" i="2"/>
  <c r="L21" i="2"/>
  <c r="K21" i="2"/>
  <c r="S21" i="2" s="1"/>
  <c r="J21" i="2"/>
  <c r="R21" i="2" s="1"/>
  <c r="T20" i="2"/>
  <c r="L20" i="2"/>
  <c r="P20" i="2" s="1"/>
  <c r="K20" i="2"/>
  <c r="J20" i="2"/>
  <c r="L19" i="2"/>
  <c r="T19" i="2" s="1"/>
  <c r="K19" i="2"/>
  <c r="S19" i="2" s="1"/>
  <c r="J19" i="2"/>
  <c r="R19" i="2" s="1"/>
  <c r="T18" i="2"/>
  <c r="L18" i="2"/>
  <c r="P18" i="2" s="1"/>
  <c r="K18" i="2"/>
  <c r="J18" i="2"/>
  <c r="L17" i="2"/>
  <c r="K17" i="2"/>
  <c r="S17" i="2" s="1"/>
  <c r="J17" i="2"/>
  <c r="R17" i="2" s="1"/>
  <c r="T16" i="2"/>
  <c r="L16" i="2"/>
  <c r="P16" i="2" s="1"/>
  <c r="K16" i="2"/>
  <c r="J16" i="2"/>
  <c r="L15" i="2"/>
  <c r="T15" i="2" s="1"/>
  <c r="K15" i="2"/>
  <c r="S15" i="2" s="1"/>
  <c r="J15" i="2"/>
  <c r="R15" i="2" s="1"/>
  <c r="T14" i="2"/>
  <c r="L14" i="2"/>
  <c r="P14" i="2" s="1"/>
  <c r="K14" i="2"/>
  <c r="J14" i="2"/>
  <c r="L13" i="2"/>
  <c r="K13" i="2"/>
  <c r="S13" i="2" s="1"/>
  <c r="J13" i="2"/>
  <c r="R13" i="2" s="1"/>
  <c r="T12" i="2"/>
  <c r="L12" i="2"/>
  <c r="P12" i="2" s="1"/>
  <c r="K12" i="2"/>
  <c r="J12" i="2"/>
  <c r="L11" i="2"/>
  <c r="K11" i="2"/>
  <c r="S11" i="2" s="1"/>
  <c r="J11" i="2"/>
  <c r="R11" i="2" s="1"/>
  <c r="T10" i="2"/>
  <c r="L10" i="2"/>
  <c r="P10" i="2" s="1"/>
  <c r="K10" i="2"/>
  <c r="J10" i="2"/>
  <c r="L9" i="2"/>
  <c r="T9" i="2" s="1"/>
  <c r="K9" i="2"/>
  <c r="S9" i="2" s="1"/>
  <c r="J9" i="2"/>
  <c r="R9" i="2" s="1"/>
  <c r="T8" i="2"/>
  <c r="L8" i="2"/>
  <c r="P8" i="2" s="1"/>
  <c r="K8" i="2"/>
  <c r="J8" i="2"/>
  <c r="L7" i="2"/>
  <c r="K7" i="2"/>
  <c r="S7" i="2" s="1"/>
  <c r="J7" i="2"/>
  <c r="R7" i="2" s="1"/>
  <c r="P6" i="2"/>
  <c r="L6" i="2"/>
  <c r="K6" i="2"/>
  <c r="O6" i="2" s="1"/>
  <c r="J6" i="2"/>
  <c r="E30" i="1"/>
  <c r="D30" i="1"/>
  <c r="C30" i="1"/>
  <c r="B30" i="1"/>
  <c r="E29" i="1"/>
  <c r="B29" i="1"/>
  <c r="E28" i="1"/>
  <c r="D28" i="1"/>
  <c r="C28" i="1"/>
  <c r="B28" i="1"/>
  <c r="E27" i="1"/>
  <c r="B27" i="1"/>
  <c r="E26" i="1"/>
  <c r="D26" i="1"/>
  <c r="C26" i="1"/>
  <c r="B26" i="1"/>
  <c r="E25" i="1"/>
  <c r="B25" i="1"/>
  <c r="E24" i="1"/>
  <c r="D24" i="1"/>
  <c r="C24" i="1"/>
  <c r="B24" i="1"/>
  <c r="E23" i="1"/>
  <c r="B23" i="1"/>
  <c r="E22" i="1"/>
  <c r="D22" i="1"/>
  <c r="C22" i="1"/>
  <c r="B22" i="1"/>
  <c r="E21" i="1"/>
  <c r="B21" i="1"/>
  <c r="E20" i="1"/>
  <c r="D20" i="1"/>
  <c r="C20" i="1"/>
  <c r="B20" i="1"/>
  <c r="E19" i="1"/>
  <c r="B19" i="1"/>
  <c r="E18" i="1"/>
  <c r="D18" i="1"/>
  <c r="C18" i="1"/>
  <c r="B18" i="1"/>
  <c r="E17" i="1"/>
  <c r="B17" i="1"/>
  <c r="E16" i="1"/>
  <c r="D16" i="1"/>
  <c r="C16" i="1"/>
  <c r="B16" i="1"/>
  <c r="E15" i="1"/>
  <c r="B15" i="1"/>
  <c r="E14" i="1"/>
  <c r="D14" i="1"/>
  <c r="C14" i="1"/>
  <c r="B14" i="1"/>
  <c r="E13" i="1"/>
  <c r="B13" i="1"/>
  <c r="E12" i="1"/>
  <c r="D12" i="1"/>
  <c r="C12" i="1"/>
  <c r="B12" i="1"/>
  <c r="E11" i="1"/>
  <c r="B11" i="1"/>
  <c r="E10" i="1"/>
  <c r="D10" i="1"/>
  <c r="C10" i="1"/>
  <c r="B10" i="1"/>
  <c r="E9" i="1"/>
  <c r="B9" i="1"/>
  <c r="E8" i="1"/>
  <c r="D8" i="1"/>
  <c r="C8" i="1"/>
  <c r="B8" i="1"/>
  <c r="E7" i="1"/>
  <c r="B7" i="1"/>
  <c r="E6" i="1"/>
  <c r="D6" i="1"/>
  <c r="C6" i="1"/>
  <c r="B6" i="1"/>
  <c r="C4" i="1"/>
  <c r="P13" i="2" l="1"/>
  <c r="P17" i="2"/>
  <c r="P21" i="2"/>
  <c r="P23" i="2"/>
  <c r="P29" i="2"/>
  <c r="C15" i="3"/>
  <c r="D28" i="3"/>
  <c r="C31" i="3"/>
  <c r="J34" i="4"/>
  <c r="J41" i="4"/>
  <c r="D38" i="5"/>
  <c r="M8" i="6"/>
  <c r="M16" i="6"/>
  <c r="L19" i="6"/>
  <c r="J26" i="6"/>
  <c r="M37" i="6"/>
  <c r="K14" i="8"/>
  <c r="K22" i="8"/>
  <c r="K30" i="8"/>
  <c r="K38" i="8"/>
  <c r="K46" i="8"/>
  <c r="P7" i="2"/>
  <c r="P11" i="2"/>
  <c r="P27" i="2"/>
  <c r="T7" i="2"/>
  <c r="T11" i="2"/>
  <c r="T13" i="2"/>
  <c r="T17" i="2"/>
  <c r="T21" i="2"/>
  <c r="T23" i="2"/>
  <c r="T27" i="2"/>
  <c r="T29" i="2"/>
  <c r="D7" i="3"/>
  <c r="D15" i="3"/>
  <c r="M7" i="4"/>
  <c r="M12" i="4"/>
  <c r="J14" i="4"/>
  <c r="J18" i="4"/>
  <c r="L21" i="4"/>
  <c r="M24" i="4"/>
  <c r="M31" i="4"/>
  <c r="L42" i="4"/>
  <c r="D41" i="5"/>
  <c r="J12" i="6"/>
  <c r="L16" i="6"/>
  <c r="L31" i="6"/>
  <c r="J34" i="6"/>
  <c r="C12" i="7"/>
  <c r="C20" i="7"/>
  <c r="C28" i="7"/>
  <c r="C36" i="7"/>
  <c r="C44" i="7"/>
  <c r="K7" i="8"/>
  <c r="K15" i="8"/>
  <c r="K23" i="8"/>
  <c r="K31" i="8"/>
  <c r="K39" i="8"/>
  <c r="K47" i="8"/>
  <c r="P9" i="2"/>
  <c r="P15" i="2"/>
  <c r="P19" i="2"/>
  <c r="P25" i="2"/>
  <c r="R8" i="2"/>
  <c r="R10" i="2"/>
  <c r="R12" i="2"/>
  <c r="R14" i="2"/>
  <c r="R16" i="2"/>
  <c r="R18" i="2"/>
  <c r="R20" i="2"/>
  <c r="R22" i="2"/>
  <c r="R24" i="2"/>
  <c r="R26" i="2"/>
  <c r="R28" i="2"/>
  <c r="R30" i="2"/>
  <c r="D10" i="3"/>
  <c r="D18" i="3"/>
  <c r="D34" i="3"/>
  <c r="D42" i="3"/>
  <c r="C45" i="3"/>
  <c r="L12" i="4"/>
  <c r="M18" i="4"/>
  <c r="M21" i="4"/>
  <c r="L32" i="4"/>
  <c r="M35" i="4"/>
  <c r="C15" i="5"/>
  <c r="C31" i="5"/>
  <c r="M9" i="6"/>
  <c r="L21" i="6"/>
  <c r="M27" i="6"/>
  <c r="L35" i="6"/>
  <c r="M38" i="6"/>
  <c r="K8" i="8"/>
  <c r="C7" i="1"/>
  <c r="C9" i="1"/>
  <c r="C11" i="1"/>
  <c r="C13" i="1"/>
  <c r="C15" i="1"/>
  <c r="C17" i="1"/>
  <c r="C19" i="1"/>
  <c r="C21" i="1"/>
  <c r="C23" i="1"/>
  <c r="C25" i="1"/>
  <c r="C27" i="1"/>
  <c r="C29" i="1"/>
  <c r="S8" i="2"/>
  <c r="S10" i="2"/>
  <c r="S12" i="2"/>
  <c r="S14" i="2"/>
  <c r="S16" i="2"/>
  <c r="S18" i="2"/>
  <c r="S20" i="2"/>
  <c r="S22" i="2"/>
  <c r="S24" i="2"/>
  <c r="S26" i="2"/>
  <c r="S28" i="2"/>
  <c r="S30" i="2"/>
  <c r="M15" i="4"/>
  <c r="L20" i="4"/>
  <c r="L29" i="4"/>
  <c r="D23" i="5"/>
  <c r="J6" i="6"/>
  <c r="L18" i="6"/>
  <c r="J20" i="6"/>
  <c r="L29" i="6"/>
  <c r="L32" i="6"/>
  <c r="M35" i="6"/>
  <c r="L39" i="6"/>
  <c r="M42" i="6"/>
  <c r="K17" i="8"/>
  <c r="K49" i="8"/>
  <c r="D7" i="1"/>
  <c r="D9" i="1"/>
  <c r="D11" i="1"/>
  <c r="D13" i="1"/>
  <c r="D15" i="1"/>
  <c r="D17" i="1"/>
  <c r="D19" i="1"/>
  <c r="D21" i="1"/>
  <c r="D23" i="1"/>
  <c r="D25" i="1"/>
  <c r="D27" i="1"/>
  <c r="D29" i="1"/>
  <c r="C19" i="3"/>
  <c r="D24" i="3"/>
  <c r="C35" i="3"/>
  <c r="M23" i="4"/>
  <c r="M29" i="4"/>
  <c r="M44" i="4"/>
  <c r="D26" i="5"/>
  <c r="M10" i="6"/>
  <c r="J21" i="6"/>
  <c r="J28" i="6"/>
  <c r="L37" i="6"/>
  <c r="M40" i="6"/>
  <c r="J42" i="6"/>
  <c r="K26" i="8"/>
  <c r="K34" i="8"/>
  <c r="K42" i="8"/>
  <c r="K50" i="8"/>
  <c r="D11" i="3"/>
  <c r="L41" i="4"/>
  <c r="C16" i="5"/>
  <c r="L34" i="6"/>
  <c r="C14" i="7"/>
  <c r="C22" i="7"/>
  <c r="C30" i="7"/>
  <c r="C38" i="7"/>
  <c r="C46" i="7"/>
  <c r="C25" i="3"/>
  <c r="D38" i="3"/>
  <c r="C41" i="3"/>
  <c r="L7" i="4"/>
  <c r="M13" i="4"/>
  <c r="L28" i="4"/>
  <c r="L33" i="4"/>
  <c r="L37" i="4"/>
  <c r="D8" i="5"/>
  <c r="J8" i="6"/>
  <c r="L11" i="6"/>
  <c r="M14" i="6"/>
  <c r="M18" i="6"/>
  <c r="L22" i="6"/>
  <c r="J29" i="6"/>
  <c r="L40" i="6"/>
  <c r="K12" i="8"/>
  <c r="K20" i="8"/>
  <c r="K28" i="8"/>
  <c r="K36" i="8"/>
  <c r="K44" i="8"/>
  <c r="M7" i="6"/>
  <c r="J17" i="6"/>
  <c r="J25" i="6"/>
  <c r="L28" i="6"/>
  <c r="J33" i="6"/>
  <c r="J41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J15" i="6"/>
  <c r="M39" i="6"/>
  <c r="J11" i="6"/>
  <c r="J19" i="6"/>
  <c r="J27" i="6"/>
  <c r="J35" i="6"/>
  <c r="M31" i="6"/>
  <c r="J16" i="6"/>
  <c r="J24" i="6"/>
  <c r="J32" i="6"/>
  <c r="J40" i="6"/>
  <c r="J9" i="6"/>
  <c r="L12" i="6"/>
  <c r="M15" i="6"/>
  <c r="L20" i="6"/>
  <c r="M23" i="6"/>
  <c r="L36" i="6"/>
  <c r="L8" i="6"/>
  <c r="M11" i="6"/>
  <c r="M24" i="6"/>
  <c r="M32" i="6"/>
  <c r="M29" i="6"/>
  <c r="M13" i="6"/>
  <c r="M21" i="6"/>
  <c r="M28" i="4"/>
  <c r="M9" i="4"/>
  <c r="J11" i="4"/>
  <c r="L14" i="4"/>
  <c r="M17" i="4"/>
  <c r="J19" i="4"/>
  <c r="L22" i="4"/>
  <c r="M25" i="4"/>
  <c r="J27" i="4"/>
  <c r="L30" i="4"/>
  <c r="M33" i="4"/>
  <c r="J35" i="4"/>
  <c r="L38" i="4"/>
  <c r="M41" i="4"/>
  <c r="J43" i="4"/>
  <c r="J8" i="4"/>
  <c r="J16" i="4"/>
  <c r="L19" i="4"/>
  <c r="M22" i="4"/>
  <c r="J24" i="4"/>
  <c r="L27" i="4"/>
  <c r="M30" i="4"/>
  <c r="J32" i="4"/>
  <c r="L35" i="4"/>
  <c r="M38" i="4"/>
  <c r="J40" i="4"/>
  <c r="L43" i="4"/>
  <c r="L8" i="4"/>
  <c r="M11" i="4"/>
  <c r="L16" i="4"/>
  <c r="J21" i="4"/>
  <c r="J29" i="4"/>
  <c r="J37" i="4"/>
  <c r="L40" i="4"/>
  <c r="M43" i="4"/>
  <c r="L13" i="4"/>
  <c r="M36" i="4"/>
  <c r="L24" i="4"/>
  <c r="J7" i="4"/>
  <c r="J15" i="4"/>
  <c r="J31" i="4"/>
  <c r="J39" i="4"/>
  <c r="M10" i="4"/>
  <c r="M26" i="4"/>
  <c r="M34" i="4"/>
  <c r="M42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</calcChain>
</file>

<file path=xl/sharedStrings.xml><?xml version="1.0" encoding="utf-8"?>
<sst xmlns="http://schemas.openxmlformats.org/spreadsheetml/2006/main" count="800" uniqueCount="337">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</sst>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22" xfId="0" applyFont="1" applyFill="1" applyBorder="1" applyAlignment="1">
      <alignment horizontal="center" vertical="center"/>
    </xf>
    <xf numFmtId="0" fontId="50" fillId="13" borderId="2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3" borderId="16" xfId="0" applyFont="1" applyFill="1" applyBorder="1" applyAlignment="1">
      <alignment horizontal="center" vertical="center"/>
    </xf>
    <xf numFmtId="164" fontId="59" fillId="13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3" borderId="16" xfId="0" applyNumberFormat="1" applyFont="1" applyFill="1" applyBorder="1" applyAlignment="1">
      <alignment horizontal="center" vertical="center"/>
    </xf>
    <xf numFmtId="164" fontId="59" fillId="13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3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64" fillId="0" borderId="45" xfId="0" applyFont="1" applyBorder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43" fontId="68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9" fillId="14" borderId="8" xfId="0" applyFont="1" applyFill="1" applyBorder="1" applyAlignment="1">
      <alignment horizontal="center" vertical="center" wrapText="1"/>
    </xf>
    <xf numFmtId="0" fontId="69" fillId="14" borderId="9" xfId="0" applyFont="1" applyFill="1" applyBorder="1" applyAlignment="1">
      <alignment horizontal="center" vertical="center" wrapText="1"/>
    </xf>
    <xf numFmtId="0" fontId="69" fillId="14" borderId="10" xfId="0" applyFont="1" applyFill="1" applyBorder="1" applyAlignment="1">
      <alignment horizontal="center" vertical="center" wrapText="1"/>
    </xf>
    <xf numFmtId="164" fontId="68" fillId="0" borderId="16" xfId="0" applyNumberFormat="1" applyFont="1" applyBorder="1" applyAlignment="1">
      <alignment horizontal="center"/>
    </xf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50" fillId="13" borderId="19" xfId="0" applyFont="1" applyFill="1" applyBorder="1" applyAlignment="1">
      <alignment horizontal="center" vertical="center"/>
    </xf>
    <xf numFmtId="0" fontId="66" fillId="0" borderId="36" xfId="0" applyFont="1" applyBorder="1" applyAlignment="1">
      <alignment horizontal="center"/>
    </xf>
    <xf numFmtId="0" fontId="66" fillId="0" borderId="57" xfId="0" applyFont="1" applyBorder="1" applyAlignment="1">
      <alignment horizontal="center"/>
    </xf>
    <xf numFmtId="43" fontId="68" fillId="0" borderId="2" xfId="1" applyFont="1" applyBorder="1" applyAlignment="1">
      <alignment horizontal="center"/>
    </xf>
    <xf numFmtId="43" fontId="68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3" borderId="0" xfId="0" applyFont="1" applyFill="1"/>
    <xf numFmtId="0" fontId="56" fillId="5" borderId="47" xfId="0" applyFont="1" applyFill="1" applyBorder="1" applyAlignment="1">
      <alignment horizontal="center"/>
    </xf>
    <xf numFmtId="0" fontId="72" fillId="5" borderId="34" xfId="0" applyFont="1" applyFill="1" applyBorder="1" applyAlignment="1">
      <alignment horizontal="center"/>
    </xf>
    <xf numFmtId="0" fontId="72" fillId="5" borderId="35" xfId="0" applyFont="1" applyFill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8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8" fillId="0" borderId="39" xfId="0" applyNumberFormat="1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49" fillId="0" borderId="31" xfId="0" applyFont="1" applyBorder="1"/>
    <xf numFmtId="0" fontId="49" fillId="11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3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3" fillId="0" borderId="0" xfId="0" applyFont="1"/>
    <xf numFmtId="0" fontId="73" fillId="0" borderId="4" xfId="0" applyFont="1" applyBorder="1"/>
    <xf numFmtId="0" fontId="74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4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5" fillId="0" borderId="16" xfId="0" applyNumberFormat="1" applyFont="1" applyBorder="1" applyAlignment="1">
      <alignment horizontal="center" vertical="center" shrinkToFit="1"/>
    </xf>
    <xf numFmtId="10" fontId="75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3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6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6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6" fillId="5" borderId="45" xfId="0" applyFont="1" applyFill="1" applyBorder="1" applyAlignment="1">
      <alignment horizontal="center" vertical="center"/>
    </xf>
    <xf numFmtId="0" fontId="76" fillId="5" borderId="0" xfId="0" applyFont="1" applyFill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8" fillId="5" borderId="5" xfId="0" applyNumberFormat="1" applyFont="1" applyFill="1" applyBorder="1" applyAlignment="1">
      <alignment horizontal="center" vertical="center" wrapText="1"/>
    </xf>
    <xf numFmtId="9" fontId="78" fillId="5" borderId="4" xfId="0" applyNumberFormat="1" applyFont="1" applyFill="1" applyBorder="1" applyAlignment="1">
      <alignment horizontal="center" vertical="center" wrapText="1"/>
    </xf>
    <xf numFmtId="9" fontId="78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8" fillId="5" borderId="11" xfId="0" applyNumberFormat="1" applyFont="1" applyFill="1" applyBorder="1" applyAlignment="1">
      <alignment horizontal="center" vertical="center" wrapText="1"/>
    </xf>
    <xf numFmtId="9" fontId="78" fillId="5" borderId="0" xfId="0" applyNumberFormat="1" applyFont="1" applyFill="1" applyAlignment="1">
      <alignment horizontal="center" vertical="center" wrapText="1"/>
    </xf>
    <xf numFmtId="9" fontId="78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3" fillId="5" borderId="0" xfId="0" applyFont="1" applyFill="1"/>
    <xf numFmtId="0" fontId="73" fillId="5" borderId="12" xfId="0" applyFont="1" applyFill="1" applyBorder="1"/>
    <xf numFmtId="0" fontId="79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8" fillId="5" borderId="33" xfId="0" applyNumberFormat="1" applyFont="1" applyFill="1" applyBorder="1" applyAlignment="1">
      <alignment horizontal="center" vertical="center" wrapText="1"/>
    </xf>
    <xf numFmtId="9" fontId="78" fillId="5" borderId="34" xfId="0" applyNumberFormat="1" applyFont="1" applyFill="1" applyBorder="1" applyAlignment="1">
      <alignment horizontal="center" vertical="center" wrapText="1"/>
    </xf>
    <xf numFmtId="9" fontId="78" fillId="5" borderId="35" xfId="0" applyNumberFormat="1" applyFont="1" applyFill="1" applyBorder="1" applyAlignment="1">
      <alignment horizontal="center" vertical="center" wrapText="1"/>
    </xf>
    <xf numFmtId="0" fontId="73" fillId="5" borderId="34" xfId="0" applyFont="1" applyFill="1" applyBorder="1"/>
    <xf numFmtId="0" fontId="7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1" fillId="0" borderId="0" xfId="0" applyFont="1" applyAlignment="1">
      <alignment horizontal="center" wrapText="1"/>
    </xf>
    <xf numFmtId="2" fontId="3" fillId="7" borderId="0" xfId="0" applyNumberFormat="1" applyFont="1" applyFill="1"/>
    <xf numFmtId="0" fontId="80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AAA50262-2F56-43FB-89FE-5DEC22096FA9}"/>
    <cellStyle name="Percent" xfId="2" builtinId="5"/>
    <cellStyle name="Percent 2" xfId="5" xr:uid="{F3232528-7A54-489D-A7F1-5483CBC9400B}"/>
    <cellStyle name="Percent 2 4" xfId="3" xr:uid="{04413DA4-42A8-48F4-B6FF-3CDA0AF895A4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395FE195-26A1-421B-81A4-C38BFA8D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DDE60D4-9C0B-4746-BC5A-A5FF09FC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7056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6C11F2E-4B1B-4E5C-B47E-BD0517E1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999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D3B8A8EE-25F0-42B8-8924-7ADB0545DCF8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98F8461-4140-8AB0-B01E-D58D329F374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00EE151-B9E5-4DAB-490E-D2E4405C5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42E4DE0-49B5-6C6B-2F6B-CF0600B5173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53349F5-5AA4-4A14-BD82-AF0DD80B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essina\OneDrive%20-%20USMTG\RatesheetModel\Delegated%20Ratesheet%20Model%20v2024.6.xlsm" TargetMode="External"/><Relationship Id="rId1" Type="http://schemas.openxmlformats.org/officeDocument/2006/relationships/externalLinkPath" Target="/Users/cmessina/OneDrive%20-%20USMTG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5DF6-A7B6-4725-801C-65B07A165442}">
  <sheetPr published="0" codeName="Sheet1">
    <tabColor rgb="FFFF0000"/>
    <pageSetUpPr fitToPage="1"/>
  </sheetPr>
  <dimension ref="B2:X46"/>
  <sheetViews>
    <sheetView tabSelected="1" topLeftCell="A2" zoomScaleNormal="100" workbookViewId="0">
      <selection activeCell="J54" sqref="J54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04/08/2024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108.625</v>
      </c>
      <c r="D30" s="104">
        <f>'Flex Supreme Pricer'!K30</f>
        <v>108.375</v>
      </c>
      <c r="E30" s="105">
        <f>'Flex Supreme Pricer'!L30</f>
        <v>108.125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31EF-CA01-4ABB-86C5-78DD866307D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98.5</v>
      </c>
      <c r="C6" s="219">
        <v>98.25</v>
      </c>
      <c r="D6" s="220">
        <v>98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99.125</v>
      </c>
      <c r="C7" s="219">
        <v>98.875</v>
      </c>
      <c r="D7" s="220">
        <v>98.625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99.75</v>
      </c>
      <c r="C8" s="219">
        <v>99.5</v>
      </c>
      <c r="D8" s="220">
        <v>99.25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100.375</v>
      </c>
      <c r="C9" s="219">
        <v>100.125</v>
      </c>
      <c r="D9" s="220">
        <v>99.875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100.875</v>
      </c>
      <c r="C10" s="219">
        <v>100.625</v>
      </c>
      <c r="D10" s="220">
        <v>100.375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101.375</v>
      </c>
      <c r="C11" s="219">
        <v>101.125</v>
      </c>
      <c r="D11" s="220">
        <v>100.875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101.875</v>
      </c>
      <c r="C12" s="219">
        <v>101.625</v>
      </c>
      <c r="D12" s="220">
        <v>101.375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102.375</v>
      </c>
      <c r="C13" s="219">
        <v>102.125</v>
      </c>
      <c r="D13" s="220">
        <v>101.875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102.75</v>
      </c>
      <c r="C14" s="219">
        <v>102.5</v>
      </c>
      <c r="D14" s="220">
        <v>102.25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103.125</v>
      </c>
      <c r="C15" s="219">
        <v>102.875</v>
      </c>
      <c r="D15" s="220">
        <v>102.625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103.5</v>
      </c>
      <c r="C16" s="219">
        <v>103.25</v>
      </c>
      <c r="D16" s="220">
        <v>103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103.875</v>
      </c>
      <c r="C17" s="219">
        <v>103.625</v>
      </c>
      <c r="D17" s="220">
        <v>103.375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104.25</v>
      </c>
      <c r="C18" s="219">
        <v>104</v>
      </c>
      <c r="D18" s="220">
        <v>103.75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104.625</v>
      </c>
      <c r="C19" s="219">
        <v>104.375</v>
      </c>
      <c r="D19" s="220">
        <v>104.125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</v>
      </c>
      <c r="C20" s="219">
        <v>104.75</v>
      </c>
      <c r="D20" s="220">
        <v>104.5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105.375</v>
      </c>
      <c r="C21" s="219">
        <v>105.125</v>
      </c>
      <c r="D21" s="220">
        <v>104.875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105.75</v>
      </c>
      <c r="C22" s="219">
        <v>105.5</v>
      </c>
      <c r="D22" s="220">
        <v>105.25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106.125</v>
      </c>
      <c r="C23" s="219">
        <v>105.875</v>
      </c>
      <c r="D23" s="220">
        <v>105.625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106.5</v>
      </c>
      <c r="C24" s="219">
        <v>106.25</v>
      </c>
      <c r="D24" s="220">
        <v>106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106.875</v>
      </c>
      <c r="C25" s="219">
        <v>106.625</v>
      </c>
      <c r="D25" s="220">
        <v>106.375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107.25</v>
      </c>
      <c r="C26" s="219">
        <v>107</v>
      </c>
      <c r="D26" s="220">
        <v>106.75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107.625</v>
      </c>
      <c r="C27" s="219">
        <v>107.375</v>
      </c>
      <c r="D27" s="220">
        <v>107.125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</v>
      </c>
      <c r="C28" s="219">
        <v>107.75</v>
      </c>
      <c r="D28" s="220">
        <v>107.5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108.375</v>
      </c>
      <c r="C29" s="219">
        <v>108.125</v>
      </c>
      <c r="D29" s="220">
        <v>107.875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8E26-A097-4FA5-8AEB-061EC6A7A830}">
  <sheetPr published="0" codeName="Sheet3">
    <tabColor rgb="FF00B0F0"/>
    <pageSetUpPr fitToPage="1"/>
  </sheetPr>
  <dimension ref="B1:AE63"/>
  <sheetViews>
    <sheetView topLeftCell="A28" zoomScaleNormal="100" workbookViewId="0">
      <selection activeCell="J54" sqref="J54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7.33203125" style="236" customWidth="1"/>
    <col min="7" max="7" width="40.5546875" style="236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04/08/2024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107.44750000000001</v>
      </c>
      <c r="D45" s="346">
        <f>'Flex Select Prime Pricer'!I44</f>
        <v>107.3125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A4E0-9F48-4EBE-9946-7DE909614456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97.76</v>
      </c>
      <c r="C6" s="220">
        <v>97.625</v>
      </c>
      <c r="E6" s="410">
        <v>-0.125</v>
      </c>
      <c r="F6" s="410">
        <v>-0.125</v>
      </c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98.385000000000005</v>
      </c>
      <c r="C7" s="220">
        <v>98.25</v>
      </c>
      <c r="E7" s="410">
        <v>-0.125</v>
      </c>
      <c r="F7" s="410">
        <v>-0.125</v>
      </c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99.01</v>
      </c>
      <c r="C8" s="220">
        <v>98.875</v>
      </c>
      <c r="E8" s="410">
        <v>-0.125</v>
      </c>
      <c r="F8" s="410">
        <v>-0.125</v>
      </c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99.635000000000005</v>
      </c>
      <c r="C9" s="220">
        <v>99.5</v>
      </c>
      <c r="E9" s="410">
        <v>-0.125</v>
      </c>
      <c r="F9" s="410">
        <v>-0.125</v>
      </c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100.26</v>
      </c>
      <c r="C10" s="220">
        <v>100.125</v>
      </c>
      <c r="E10" s="410">
        <v>-0.125</v>
      </c>
      <c r="F10" s="410">
        <v>-0.125</v>
      </c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100.76</v>
      </c>
      <c r="C11" s="220">
        <v>100.625</v>
      </c>
      <c r="E11" s="410">
        <v>-0.125</v>
      </c>
      <c r="F11" s="410">
        <v>-0.125</v>
      </c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101.13500000000001</v>
      </c>
      <c r="C12" s="220">
        <v>101</v>
      </c>
      <c r="E12" s="410">
        <v>-0.125</v>
      </c>
      <c r="F12" s="410">
        <v>-0.125</v>
      </c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101.51</v>
      </c>
      <c r="C13" s="220">
        <v>101.375</v>
      </c>
      <c r="E13" s="410">
        <v>-0.125</v>
      </c>
      <c r="F13" s="410">
        <v>-0.125</v>
      </c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101.76</v>
      </c>
      <c r="C14" s="220">
        <v>101.625</v>
      </c>
      <c r="E14" s="410">
        <v>-0.125</v>
      </c>
      <c r="F14" s="410">
        <v>-0.125</v>
      </c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102.01</v>
      </c>
      <c r="C15" s="220">
        <v>101.875</v>
      </c>
      <c r="E15" s="410">
        <v>-0.125</v>
      </c>
      <c r="F15" s="410">
        <v>-0.125</v>
      </c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102.26</v>
      </c>
      <c r="C16" s="220">
        <v>102.125</v>
      </c>
      <c r="E16" s="410">
        <v>-0.125</v>
      </c>
      <c r="F16" s="410">
        <v>-0.125</v>
      </c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102.51</v>
      </c>
      <c r="C17" s="220">
        <v>102.375</v>
      </c>
      <c r="E17" s="410">
        <v>-0.125</v>
      </c>
      <c r="F17" s="410">
        <v>-0.125</v>
      </c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102.76</v>
      </c>
      <c r="C18" s="220">
        <v>102.625</v>
      </c>
      <c r="E18" s="410">
        <v>-0.125</v>
      </c>
      <c r="F18" s="410">
        <v>-0.125</v>
      </c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103.01</v>
      </c>
      <c r="C19" s="220">
        <v>102.875</v>
      </c>
      <c r="E19" s="410">
        <v>-0.125</v>
      </c>
      <c r="F19" s="410">
        <v>-0.125</v>
      </c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103.26</v>
      </c>
      <c r="C20" s="220">
        <v>103.125</v>
      </c>
      <c r="E20" s="410">
        <v>-0.125</v>
      </c>
      <c r="F20" s="410">
        <v>-0.125</v>
      </c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103.51</v>
      </c>
      <c r="C21" s="220">
        <v>103.375</v>
      </c>
      <c r="E21" s="410">
        <v>-0.125</v>
      </c>
      <c r="F21" s="410">
        <v>-0.125</v>
      </c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103.76</v>
      </c>
      <c r="C22" s="220">
        <v>103.625</v>
      </c>
      <c r="E22" s="410">
        <v>-0.125</v>
      </c>
      <c r="F22" s="410">
        <v>-0.125</v>
      </c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104.01</v>
      </c>
      <c r="C23" s="220">
        <v>103.875</v>
      </c>
      <c r="E23" s="410">
        <v>-0.125</v>
      </c>
      <c r="F23" s="410">
        <v>-0.125</v>
      </c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104.26</v>
      </c>
      <c r="C24" s="220">
        <v>104.125</v>
      </c>
      <c r="E24" s="410">
        <v>-0.125</v>
      </c>
      <c r="F24" s="410">
        <v>-0.125</v>
      </c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104.51</v>
      </c>
      <c r="C25" s="220">
        <v>104.375</v>
      </c>
      <c r="E25" s="410">
        <v>-0.125</v>
      </c>
      <c r="F25" s="410">
        <v>-0.125</v>
      </c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104.69750000000001</v>
      </c>
      <c r="C26" s="220">
        <v>104.5625</v>
      </c>
      <c r="E26" s="410">
        <v>-0.125</v>
      </c>
      <c r="F26" s="410">
        <v>-0.125</v>
      </c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104.88500000000001</v>
      </c>
      <c r="C27" s="220">
        <v>104.75</v>
      </c>
      <c r="E27" s="410">
        <v>-0.125</v>
      </c>
      <c r="F27" s="410">
        <v>-0.125</v>
      </c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105.07250000000001</v>
      </c>
      <c r="C28" s="220">
        <v>104.9375</v>
      </c>
      <c r="E28" s="410">
        <v>-0.125</v>
      </c>
      <c r="F28" s="410">
        <v>-0.125</v>
      </c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105.22875000000001</v>
      </c>
      <c r="C29" s="220">
        <v>105.09375</v>
      </c>
      <c r="E29" s="410">
        <v>-0.125</v>
      </c>
      <c r="F29" s="410">
        <v>-0.125</v>
      </c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105.38500000000001</v>
      </c>
      <c r="C30" s="220">
        <v>105.25</v>
      </c>
      <c r="E30" s="410">
        <v>-0.125</v>
      </c>
      <c r="F30" s="410">
        <v>-0.125</v>
      </c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105.54125000000001</v>
      </c>
      <c r="C31" s="220">
        <v>105.40625</v>
      </c>
      <c r="E31" s="410">
        <v>-0.125</v>
      </c>
      <c r="F31" s="410">
        <v>-0.125</v>
      </c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105.69750000000001</v>
      </c>
      <c r="C32" s="220">
        <v>105.5625</v>
      </c>
      <c r="E32" s="410">
        <v>-0.125</v>
      </c>
      <c r="F32" s="410">
        <v>-0.125</v>
      </c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105.85375000000001</v>
      </c>
      <c r="C33" s="220">
        <v>105.71875</v>
      </c>
      <c r="E33" s="410">
        <v>-0.125</v>
      </c>
      <c r="F33" s="410">
        <v>-0.125</v>
      </c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106.01</v>
      </c>
      <c r="C34" s="220">
        <v>105.875</v>
      </c>
      <c r="E34" s="410">
        <v>-0.125</v>
      </c>
      <c r="F34" s="410">
        <v>-0.125</v>
      </c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106.16625000000001</v>
      </c>
      <c r="C35" s="220">
        <v>106.03125</v>
      </c>
      <c r="E35" s="410">
        <v>-0.125</v>
      </c>
      <c r="F35" s="410">
        <v>-0.125</v>
      </c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106.32250000000001</v>
      </c>
      <c r="C36" s="220">
        <v>106.1875</v>
      </c>
      <c r="E36" s="410">
        <v>-0.125</v>
      </c>
      <c r="F36" s="410">
        <v>-0.125</v>
      </c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106.47875000000001</v>
      </c>
      <c r="C37" s="220">
        <v>106.34375</v>
      </c>
      <c r="E37" s="410">
        <v>-0.125</v>
      </c>
      <c r="F37" s="410">
        <v>-0.125</v>
      </c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106.63500000000001</v>
      </c>
      <c r="C38" s="220">
        <v>106.5</v>
      </c>
      <c r="E38" s="410">
        <v>-0.125</v>
      </c>
      <c r="F38" s="410">
        <v>-0.125</v>
      </c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106.79125000000001</v>
      </c>
      <c r="C39" s="220">
        <v>106.65625</v>
      </c>
      <c r="E39" s="410">
        <v>-0.125</v>
      </c>
      <c r="F39" s="410">
        <v>-0.125</v>
      </c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106.94750000000001</v>
      </c>
      <c r="C40" s="220">
        <v>106.8125</v>
      </c>
      <c r="E40" s="410">
        <v>-0.125</v>
      </c>
      <c r="F40" s="410">
        <v>-0.125</v>
      </c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107.10375000000001</v>
      </c>
      <c r="C41" s="220">
        <v>106.96875</v>
      </c>
      <c r="E41" s="410">
        <v>-0.125</v>
      </c>
      <c r="F41" s="410">
        <v>-0.125</v>
      </c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107.26</v>
      </c>
      <c r="C42" s="220">
        <v>107.125</v>
      </c>
      <c r="E42" s="410">
        <v>-0.125</v>
      </c>
      <c r="F42" s="410">
        <v>-0.125</v>
      </c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107.41625000000001</v>
      </c>
      <c r="C43" s="220">
        <v>107.28125</v>
      </c>
      <c r="E43" s="410">
        <v>-0.125</v>
      </c>
      <c r="F43" s="410">
        <v>-0.125</v>
      </c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107.57250000000001</v>
      </c>
      <c r="C44" s="230">
        <v>107.4375</v>
      </c>
      <c r="E44" s="410">
        <v>-0.125</v>
      </c>
      <c r="F44" s="410">
        <v>-0.125</v>
      </c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540F-C063-416D-8CF0-E6C7F3B9A038}">
  <sheetPr published="0" codeName="Sheet5">
    <tabColor rgb="FF0070C0"/>
    <pageSetUpPr fitToPage="1"/>
  </sheetPr>
  <dimension ref="B1:Y57"/>
  <sheetViews>
    <sheetView topLeftCell="A26" zoomScaleNormal="100" workbookViewId="0">
      <selection activeCell="J54" sqref="J54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6.3320312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1.664062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04/08/2024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7"/>
      <c r="Q5" s="438"/>
      <c r="R5" s="439"/>
      <c r="S5" s="439"/>
      <c r="T5" s="439"/>
      <c r="U5" s="439"/>
      <c r="V5" s="439"/>
      <c r="W5" s="439"/>
      <c r="X5" s="440"/>
    </row>
    <row r="6" spans="2:24" ht="15.6" x14ac:dyDescent="0.25">
      <c r="B6" s="441" t="s">
        <v>4</v>
      </c>
      <c r="C6" s="442" t="s">
        <v>98</v>
      </c>
      <c r="D6" s="442" t="s">
        <v>99</v>
      </c>
      <c r="E6" s="427"/>
      <c r="F6" s="443" t="s">
        <v>198</v>
      </c>
      <c r="G6" s="443"/>
      <c r="H6" s="444"/>
      <c r="I6" s="444"/>
      <c r="J6" s="445" t="s">
        <v>199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47"/>
      <c r="R6" s="448"/>
      <c r="S6" s="448"/>
      <c r="T6" s="448"/>
      <c r="U6" s="448"/>
      <c r="V6" s="448"/>
      <c r="W6" s="448"/>
      <c r="X6" s="449"/>
    </row>
    <row r="7" spans="2:24" ht="15.6" customHeight="1" x14ac:dyDescent="0.3">
      <c r="B7" s="450">
        <f>'Flex SP DSCR_MU Pricer'!A6-0.001</f>
        <v>6.4989999999999997</v>
      </c>
      <c r="C7" s="451" t="str">
        <f>'Flex SP DSCR_MU Pricer'!H6</f>
        <v>NA</v>
      </c>
      <c r="D7" s="452">
        <f>'Flex SP DSCR_MU Pricer'!I6</f>
        <v>97.813299999999998</v>
      </c>
      <c r="E7" s="453"/>
      <c r="F7" s="454" t="s">
        <v>200</v>
      </c>
      <c r="G7" s="455"/>
      <c r="H7" s="456" t="s">
        <v>104</v>
      </c>
      <c r="I7" s="457"/>
      <c r="J7" s="458">
        <v>0</v>
      </c>
      <c r="K7" s="459">
        <v>0</v>
      </c>
      <c r="L7" s="459">
        <v>0</v>
      </c>
      <c r="M7" s="459">
        <v>0</v>
      </c>
      <c r="N7" s="459">
        <v>-0.375</v>
      </c>
      <c r="O7" s="459">
        <v>-1.25</v>
      </c>
      <c r="P7" s="460">
        <v>-2.125</v>
      </c>
      <c r="Q7" s="447"/>
      <c r="R7" s="439" t="s">
        <v>121</v>
      </c>
      <c r="S7" s="439"/>
      <c r="T7" s="439"/>
      <c r="U7" s="439"/>
      <c r="V7" s="439"/>
      <c r="W7" s="439"/>
      <c r="X7" s="440"/>
    </row>
    <row r="8" spans="2:24" ht="15.6" x14ac:dyDescent="0.3">
      <c r="B8" s="450">
        <f>'Flex SP DSCR_MU Pricer'!A7-0.001</f>
        <v>6.6239999999999997</v>
      </c>
      <c r="C8" s="451" t="str">
        <f>'Flex SP DSCR_MU Pricer'!H7</f>
        <v>NA</v>
      </c>
      <c r="D8" s="452">
        <f>'Flex SP DSCR_MU Pricer'!I7</f>
        <v>98.438299999999998</v>
      </c>
      <c r="E8" s="461"/>
      <c r="F8" s="454"/>
      <c r="G8" s="455"/>
      <c r="H8" s="456" t="s">
        <v>22</v>
      </c>
      <c r="I8" s="457"/>
      <c r="J8" s="458">
        <v>0</v>
      </c>
      <c r="K8" s="459">
        <v>0</v>
      </c>
      <c r="L8" s="459">
        <v>0</v>
      </c>
      <c r="M8" s="459">
        <v>-0.125</v>
      </c>
      <c r="N8" s="462">
        <v>-0.5</v>
      </c>
      <c r="O8" s="462">
        <v>-1.375</v>
      </c>
      <c r="P8" s="459">
        <v>-2.625</v>
      </c>
      <c r="Q8" s="447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3">
      <c r="B9" s="450">
        <f>'Flex SP DSCR_MU Pricer'!A8-0.001</f>
        <v>6.7489999999999997</v>
      </c>
      <c r="C9" s="451" t="str">
        <f>'Flex SP DSCR_MU Pricer'!H8</f>
        <v>NA</v>
      </c>
      <c r="D9" s="452">
        <f>'Flex SP DSCR_MU Pricer'!I8</f>
        <v>99.063299999999998</v>
      </c>
      <c r="E9" s="461"/>
      <c r="F9" s="454"/>
      <c r="G9" s="455"/>
      <c r="H9" s="456" t="s">
        <v>24</v>
      </c>
      <c r="I9" s="457"/>
      <c r="J9" s="458">
        <v>0</v>
      </c>
      <c r="K9" s="459">
        <v>0</v>
      </c>
      <c r="L9" s="459">
        <v>0</v>
      </c>
      <c r="M9" s="459">
        <v>-0.25</v>
      </c>
      <c r="N9" s="462">
        <v>-0.625</v>
      </c>
      <c r="O9" s="462">
        <v>-1.5</v>
      </c>
      <c r="P9" s="459">
        <v>-2.75</v>
      </c>
      <c r="Q9" s="447"/>
      <c r="R9" s="439" t="s">
        <v>201</v>
      </c>
      <c r="S9" s="439"/>
      <c r="T9" s="439"/>
      <c r="U9" s="439"/>
      <c r="V9" s="439"/>
      <c r="W9" s="439"/>
      <c r="X9" s="440"/>
    </row>
    <row r="10" spans="2:24" ht="15.6" x14ac:dyDescent="0.3">
      <c r="B10" s="450">
        <f>'Flex SP DSCR_MU Pricer'!A9-0.001</f>
        <v>6.8739999999999997</v>
      </c>
      <c r="C10" s="451" t="str">
        <f>'Flex SP DSCR_MU Pricer'!H9</f>
        <v>NA</v>
      </c>
      <c r="D10" s="452">
        <f>'Flex SP DSCR_MU Pricer'!I9</f>
        <v>99.688299999999998</v>
      </c>
      <c r="E10" s="461"/>
      <c r="F10" s="454"/>
      <c r="G10" s="455"/>
      <c r="H10" s="463" t="s">
        <v>202</v>
      </c>
      <c r="I10" s="464"/>
      <c r="J10" s="458">
        <v>0</v>
      </c>
      <c r="K10" s="459">
        <v>-0.25</v>
      </c>
      <c r="L10" s="459">
        <v>-0.5</v>
      </c>
      <c r="M10" s="459">
        <v>-0.875</v>
      </c>
      <c r="N10" s="462">
        <v>-1.125</v>
      </c>
      <c r="O10" s="462">
        <v>-2.625</v>
      </c>
      <c r="P10" s="465" t="s">
        <v>18</v>
      </c>
      <c r="Q10" s="447"/>
      <c r="R10" s="439" t="s">
        <v>203</v>
      </c>
      <c r="S10" s="439"/>
      <c r="T10" s="439"/>
      <c r="U10" s="439"/>
      <c r="V10" s="439"/>
      <c r="W10" s="439"/>
      <c r="X10" s="440"/>
    </row>
    <row r="11" spans="2:24" ht="15.6" x14ac:dyDescent="0.3">
      <c r="B11" s="450">
        <f>'Flex SP DSCR_MU Pricer'!A10-0.001</f>
        <v>6.9989999999999997</v>
      </c>
      <c r="C11" s="451" t="str">
        <f>'Flex SP DSCR_MU Pricer'!H10</f>
        <v>NA</v>
      </c>
      <c r="D11" s="452">
        <f>'Flex SP DSCR_MU Pricer'!I10</f>
        <v>100.3133</v>
      </c>
      <c r="E11" s="453"/>
      <c r="F11" s="454"/>
      <c r="G11" s="455"/>
      <c r="H11" s="456" t="s">
        <v>28</v>
      </c>
      <c r="I11" s="457"/>
      <c r="J11" s="458">
        <v>-0.5</v>
      </c>
      <c r="K11" s="459">
        <v>-0.75</v>
      </c>
      <c r="L11" s="459">
        <v>-0.875</v>
      </c>
      <c r="M11" s="459">
        <v>-1.625</v>
      </c>
      <c r="N11" s="462">
        <v>-2.5</v>
      </c>
      <c r="O11" s="462">
        <v>-3</v>
      </c>
      <c r="P11" s="466" t="s">
        <v>18</v>
      </c>
      <c r="Q11" s="447"/>
      <c r="R11" s="439" t="s">
        <v>52</v>
      </c>
      <c r="S11" s="439"/>
      <c r="T11" s="439"/>
      <c r="U11" s="439"/>
      <c r="V11" s="439"/>
      <c r="W11" s="439"/>
      <c r="X11" s="440"/>
    </row>
    <row r="12" spans="2:24" ht="15.6" x14ac:dyDescent="0.3">
      <c r="B12" s="450">
        <f>'Flex SP DSCR_MU Pricer'!A11-0.001</f>
        <v>7.1239999999999997</v>
      </c>
      <c r="C12" s="451" t="str">
        <f>'Flex SP DSCR_MU Pricer'!H11</f>
        <v>NA</v>
      </c>
      <c r="D12" s="452">
        <f>'Flex SP DSCR_MU Pricer'!I11</f>
        <v>100.8133</v>
      </c>
      <c r="E12" s="461"/>
      <c r="F12" s="454"/>
      <c r="G12" s="455"/>
      <c r="H12" s="456" t="s">
        <v>30</v>
      </c>
      <c r="I12" s="457"/>
      <c r="J12" s="458">
        <v>-0.75</v>
      </c>
      <c r="K12" s="459">
        <v>-1.125</v>
      </c>
      <c r="L12" s="459">
        <v>-1.5</v>
      </c>
      <c r="M12" s="459">
        <v>-2.25</v>
      </c>
      <c r="N12" s="462">
        <v>-3.125</v>
      </c>
      <c r="O12" s="467" t="s">
        <v>18</v>
      </c>
      <c r="P12" s="466" t="s">
        <v>18</v>
      </c>
      <c r="Q12" s="447"/>
      <c r="R12" s="468" t="s">
        <v>55</v>
      </c>
      <c r="S12" s="468"/>
      <c r="T12" s="468"/>
      <c r="U12" s="468"/>
      <c r="V12" s="468"/>
      <c r="W12" s="468"/>
      <c r="X12" s="469"/>
    </row>
    <row r="13" spans="2:24" ht="15.6" x14ac:dyDescent="0.3">
      <c r="B13" s="450">
        <f>'Flex SP DSCR_MU Pricer'!A12-0.001</f>
        <v>7.2489999999999997</v>
      </c>
      <c r="C13" s="451" t="str">
        <f>'Flex SP DSCR_MU Pricer'!H12</f>
        <v>NA</v>
      </c>
      <c r="D13" s="452">
        <f>'Flex SP DSCR_MU Pricer'!I12</f>
        <v>101.1883</v>
      </c>
      <c r="E13" s="461"/>
      <c r="F13" s="454"/>
      <c r="G13" s="455"/>
      <c r="H13" s="456" t="s">
        <v>109</v>
      </c>
      <c r="I13" s="457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47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5">
      <c r="B14" s="450">
        <f>'Flex SP DSCR_MU Pricer'!A13-0.001</f>
        <v>7.3739999999999997</v>
      </c>
      <c r="C14" s="451" t="str">
        <f>'Flex SP DSCR_MU Pricer'!H13</f>
        <v>NA</v>
      </c>
      <c r="D14" s="452">
        <f>'Flex SP DSCR_MU Pricer'!I13</f>
        <v>101.5633</v>
      </c>
      <c r="E14" s="461"/>
      <c r="F14" s="454"/>
      <c r="G14" s="455"/>
      <c r="H14" s="456" t="s">
        <v>204</v>
      </c>
      <c r="I14" s="457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47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5">
      <c r="B15" s="450">
        <f>'Flex SP DSCR_MU Pricer'!A14-0.001</f>
        <v>7.4989999999999997</v>
      </c>
      <c r="C15" s="451" t="str">
        <f>'Flex SP DSCR_MU Pricer'!H14</f>
        <v>NA</v>
      </c>
      <c r="D15" s="452">
        <f>'Flex SP DSCR_MU Pricer'!I14</f>
        <v>101.8133</v>
      </c>
      <c r="E15" s="461"/>
      <c r="F15" s="454"/>
      <c r="G15" s="455"/>
      <c r="H15" s="463" t="s">
        <v>205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47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5">
      <c r="B16" s="450">
        <f>'Flex SP DSCR_MU Pricer'!A15-0.001</f>
        <v>7.6239999999999997</v>
      </c>
      <c r="C16" s="451" t="str">
        <f>'Flex SP DSCR_MU Pricer'!H15</f>
        <v>NA</v>
      </c>
      <c r="D16" s="452">
        <f>'Flex SP DSCR_MU Pricer'!I15</f>
        <v>102.1883</v>
      </c>
      <c r="E16" s="461"/>
      <c r="F16" s="475"/>
      <c r="G16" s="475"/>
      <c r="H16" s="443"/>
      <c r="I16" s="443"/>
      <c r="J16" s="476" t="s">
        <v>199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47"/>
      <c r="R16" s="439" t="s">
        <v>135</v>
      </c>
      <c r="S16" s="439"/>
      <c r="T16" s="439"/>
      <c r="U16" s="439"/>
      <c r="V16" s="439"/>
      <c r="W16" s="439"/>
      <c r="X16" s="440"/>
    </row>
    <row r="17" spans="2:24" x14ac:dyDescent="0.25">
      <c r="B17" s="450">
        <f>'Flex SP DSCR_MU Pricer'!A16-0.001</f>
        <v>7.7489999999999997</v>
      </c>
      <c r="C17" s="451" t="str">
        <f>'Flex SP DSCR_MU Pricer'!H16</f>
        <v>NA</v>
      </c>
      <c r="D17" s="452">
        <f>'Flex SP DSCR_MU Pricer'!I16</f>
        <v>102.4383</v>
      </c>
      <c r="E17" s="461"/>
      <c r="F17" s="435" t="s">
        <v>206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47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3">
      <c r="B18" s="450">
        <f>'Flex SP DSCR_MU Pricer'!A17-0.001</f>
        <v>7.8739999999999997</v>
      </c>
      <c r="C18" s="451" t="str">
        <f>'Flex SP DSCR_MU Pricer'!H17</f>
        <v>NA</v>
      </c>
      <c r="D18" s="452">
        <f>'Flex SP DSCR_MU Pricer'!I17</f>
        <v>102.6883</v>
      </c>
      <c r="E18" s="461"/>
      <c r="F18" s="454" t="s">
        <v>207</v>
      </c>
      <c r="G18" s="454"/>
      <c r="H18" s="478" t="s">
        <v>208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47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3">
      <c r="B19" s="450">
        <f>'Flex SP DSCR_MU Pricer'!A18-0.001</f>
        <v>7.9989999999999997</v>
      </c>
      <c r="C19" s="451" t="str">
        <f>'Flex SP DSCR_MU Pricer'!H18</f>
        <v>NA</v>
      </c>
      <c r="D19" s="452">
        <f>'Flex SP DSCR_MU Pricer'!I18</f>
        <v>102.9383</v>
      </c>
      <c r="E19" s="461"/>
      <c r="F19" s="454"/>
      <c r="G19" s="454"/>
      <c r="H19" s="481" t="s">
        <v>209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47"/>
      <c r="R19" s="483" t="s">
        <v>210</v>
      </c>
      <c r="S19" s="483"/>
      <c r="T19" s="483"/>
      <c r="U19" s="483"/>
      <c r="V19" s="483"/>
      <c r="W19" s="483"/>
      <c r="X19" s="484"/>
    </row>
    <row r="20" spans="2:24" ht="15" customHeight="1" x14ac:dyDescent="0.3">
      <c r="B20" s="450">
        <f>'Flex SP DSCR_MU Pricer'!A19-0.001</f>
        <v>8.1240000000000006</v>
      </c>
      <c r="C20" s="451" t="str">
        <f>'Flex SP DSCR_MU Pricer'!H19</f>
        <v>NA</v>
      </c>
      <c r="D20" s="452">
        <f>'Flex SP DSCR_MU Pricer'!I19</f>
        <v>103.1883</v>
      </c>
      <c r="E20" s="461"/>
      <c r="F20" s="454"/>
      <c r="G20" s="454"/>
      <c r="H20" s="485" t="s">
        <v>211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47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5">
      <c r="B21" s="450">
        <f>'Flex SP DSCR_MU Pricer'!A20-0.001</f>
        <v>8.2490000000000006</v>
      </c>
      <c r="C21" s="451" t="str">
        <f>'Flex SP DSCR_MU Pricer'!H20</f>
        <v>NA</v>
      </c>
      <c r="D21" s="452">
        <f>'Flex SP DSCR_MU Pricer'!I20</f>
        <v>103.4383</v>
      </c>
      <c r="E21" s="461"/>
      <c r="F21" s="454"/>
      <c r="G21" s="454"/>
      <c r="H21" s="485" t="s">
        <v>212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4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50">
        <f>'Flex SP DSCR_MU Pricer'!A21-0.001</f>
        <v>8.3740000000000006</v>
      </c>
      <c r="C22" s="451" t="str">
        <f>'Flex SP DSCR_MU Pricer'!H21</f>
        <v>NA</v>
      </c>
      <c r="D22" s="452">
        <f>'Flex SP DSCR_MU Pricer'!I21</f>
        <v>103.6883</v>
      </c>
      <c r="E22" s="461"/>
      <c r="F22" s="454"/>
      <c r="G22" s="454"/>
      <c r="H22" s="485" t="s">
        <v>214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47"/>
      <c r="R22" s="294" t="s">
        <v>27</v>
      </c>
      <c r="S22" s="294"/>
      <c r="T22" s="294"/>
      <c r="U22" s="490">
        <v>6.25E-2</v>
      </c>
      <c r="V22" s="490"/>
      <c r="W22" s="490"/>
      <c r="X22" s="491"/>
    </row>
    <row r="23" spans="2:24" ht="15" customHeight="1" x14ac:dyDescent="0.25">
      <c r="B23" s="450">
        <f>'Flex SP DSCR_MU Pricer'!A22-0.001</f>
        <v>8.4990000000000006</v>
      </c>
      <c r="C23" s="451" t="str">
        <f>'Flex SP DSCR_MU Pricer'!H22</f>
        <v>NA</v>
      </c>
      <c r="D23" s="452">
        <f>'Flex SP DSCR_MU Pricer'!I22</f>
        <v>103.9383</v>
      </c>
      <c r="E23" s="461"/>
      <c r="F23" s="454" t="s">
        <v>215</v>
      </c>
      <c r="G23" s="454"/>
      <c r="H23" s="481" t="s">
        <v>216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47"/>
      <c r="R23" s="294" t="s">
        <v>29</v>
      </c>
      <c r="S23" s="294"/>
      <c r="T23" s="294"/>
      <c r="U23" s="493">
        <v>0</v>
      </c>
      <c r="V23" s="493"/>
      <c r="W23" s="493"/>
      <c r="X23" s="494"/>
    </row>
    <row r="24" spans="2:24" ht="15" customHeight="1" x14ac:dyDescent="0.25">
      <c r="B24" s="450">
        <f>'Flex SP DSCR_MU Pricer'!A23-0.001</f>
        <v>8.6240000000000006</v>
      </c>
      <c r="C24" s="451" t="str">
        <f>'Flex SP DSCR_MU Pricer'!H23</f>
        <v>NA</v>
      </c>
      <c r="D24" s="452">
        <f>'Flex SP DSCR_MU Pricer'!I23</f>
        <v>104.1883</v>
      </c>
      <c r="E24" s="461"/>
      <c r="F24" s="495" t="s">
        <v>217</v>
      </c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4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50">
        <f>'Flex SP DSCR_MU Pricer'!A24-0.001</f>
        <v>8.7490000000000006</v>
      </c>
      <c r="C25" s="451" t="str">
        <f>'Flex SP DSCR_MU Pricer'!H24</f>
        <v>NA</v>
      </c>
      <c r="D25" s="452">
        <f>'Flex SP DSCR_MU Pricer'!I24</f>
        <v>104.4383</v>
      </c>
      <c r="E25" s="461"/>
      <c r="F25" s="497" t="s">
        <v>218</v>
      </c>
      <c r="G25" s="497"/>
      <c r="H25" s="498" t="s">
        <v>219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47"/>
      <c r="R25" s="502" t="s">
        <v>220</v>
      </c>
      <c r="S25" s="502"/>
      <c r="T25" s="503" t="s">
        <v>221</v>
      </c>
      <c r="U25" s="503"/>
      <c r="V25" s="503"/>
      <c r="W25" s="503"/>
      <c r="X25" s="504"/>
    </row>
    <row r="26" spans="2:24" ht="15.6" x14ac:dyDescent="0.25">
      <c r="B26" s="450">
        <f>'Flex SP DSCR_MU Pricer'!A25-0.001</f>
        <v>8.8740000000000006</v>
      </c>
      <c r="C26" s="451" t="str">
        <f>'Flex SP DSCR_MU Pricer'!H25</f>
        <v>NA</v>
      </c>
      <c r="D26" s="452">
        <f>'Flex SP DSCR_MU Pricer'!I25</f>
        <v>104.6883</v>
      </c>
      <c r="E26" s="461"/>
      <c r="F26" s="497" t="s">
        <v>124</v>
      </c>
      <c r="G26" s="497"/>
      <c r="H26" s="505" t="s">
        <v>222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1" t="s">
        <v>18</v>
      </c>
      <c r="O26" s="321" t="s">
        <v>18</v>
      </c>
      <c r="P26" s="321" t="s">
        <v>18</v>
      </c>
      <c r="Q26" s="447"/>
      <c r="R26" s="507" t="s">
        <v>223</v>
      </c>
      <c r="S26" s="507"/>
      <c r="T26" s="508">
        <v>-0.25</v>
      </c>
      <c r="U26" s="508"/>
      <c r="V26" s="508"/>
      <c r="W26" s="508"/>
      <c r="X26" s="509"/>
    </row>
    <row r="27" spans="2:24" ht="15.6" x14ac:dyDescent="0.25">
      <c r="B27" s="450">
        <f>'Flex SP DSCR_MU Pricer'!A26-0.001</f>
        <v>8.9990000000000006</v>
      </c>
      <c r="C27" s="451" t="str">
        <f>'Flex SP DSCR_MU Pricer'!H26</f>
        <v>NA</v>
      </c>
      <c r="D27" s="452">
        <f>'Flex SP DSCR_MU Pricer'!I26</f>
        <v>104.9383</v>
      </c>
      <c r="E27" s="461"/>
      <c r="F27" s="497"/>
      <c r="G27" s="497"/>
      <c r="H27" s="505" t="s">
        <v>127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47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6" x14ac:dyDescent="0.3">
      <c r="B28" s="450">
        <f>'Flex SP DSCR_MU Pricer'!A27-0.001</f>
        <v>9.1240000000000006</v>
      </c>
      <c r="C28" s="451" t="str">
        <f>'Flex SP DSCR_MU Pricer'!H27</f>
        <v>NA</v>
      </c>
      <c r="D28" s="452">
        <f>'Flex SP DSCR_MU Pricer'!I27</f>
        <v>105.1883</v>
      </c>
      <c r="E28" s="461"/>
      <c r="F28" s="497"/>
      <c r="G28" s="497"/>
      <c r="H28" s="505" t="s">
        <v>128</v>
      </c>
      <c r="I28" s="499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6">
        <v>-0.625</v>
      </c>
      <c r="Q28" s="447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6" x14ac:dyDescent="0.25">
      <c r="B29" s="450">
        <f>'Flex SP DSCR_MU Pricer'!A28-0.001</f>
        <v>9.2490000000000006</v>
      </c>
      <c r="C29" s="451" t="str">
        <f>'Flex SP DSCR_MU Pricer'!H28</f>
        <v>NA</v>
      </c>
      <c r="D29" s="452">
        <f>'Flex SP DSCR_MU Pricer'!I28</f>
        <v>105.4383</v>
      </c>
      <c r="E29" s="461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47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6" x14ac:dyDescent="0.25">
      <c r="B30" s="450">
        <f>'Flex SP DSCR_MU Pricer'!A29-0.001</f>
        <v>9.3740000000000006</v>
      </c>
      <c r="C30" s="451" t="str">
        <f>'Flex SP DSCR_MU Pricer'!H29</f>
        <v>NA</v>
      </c>
      <c r="D30" s="452">
        <f>'Flex SP DSCR_MU Pricer'!I29</f>
        <v>105.6883</v>
      </c>
      <c r="E30" s="461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47"/>
      <c r="R30" s="514" t="s">
        <v>218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6" x14ac:dyDescent="0.25">
      <c r="B31" s="450">
        <f>'Flex SP DSCR_MU Pricer'!A30-0.001</f>
        <v>9.4990000000000006</v>
      </c>
      <c r="C31" s="451" t="str">
        <f>'Flex SP DSCR_MU Pricer'!H30</f>
        <v>NA</v>
      </c>
      <c r="D31" s="452">
        <f>'Flex SP DSCR_MU Pricer'!I30</f>
        <v>105.9383</v>
      </c>
      <c r="E31" s="461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47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6" x14ac:dyDescent="0.3">
      <c r="B32" s="450">
        <f>'Flex SP DSCR_MU Pricer'!A31-0.001</f>
        <v>9.6240000000000006</v>
      </c>
      <c r="C32" s="451" t="str">
        <f>'Flex SP DSCR_MU Pricer'!H31</f>
        <v>NA</v>
      </c>
      <c r="D32" s="452">
        <f>'Flex SP DSCR_MU Pricer'!I31</f>
        <v>106.1883</v>
      </c>
      <c r="E32" s="461"/>
      <c r="F32" s="497"/>
      <c r="G32" s="497"/>
      <c r="H32" s="505" t="s">
        <v>134</v>
      </c>
      <c r="I32" s="499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6" t="s">
        <v>18</v>
      </c>
      <c r="P32" s="506" t="s">
        <v>18</v>
      </c>
      <c r="Q32" s="447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6" x14ac:dyDescent="0.3">
      <c r="B33" s="450">
        <f>'Flex SP DSCR_MU Pricer'!A32-0.001</f>
        <v>9.7490000000000006</v>
      </c>
      <c r="C33" s="451" t="str">
        <f>'Flex SP DSCR_MU Pricer'!H32</f>
        <v>NA</v>
      </c>
      <c r="D33" s="452">
        <f>'Flex SP DSCR_MU Pricer'!I32</f>
        <v>106.4383</v>
      </c>
      <c r="E33" s="461"/>
      <c r="F33" s="497"/>
      <c r="G33" s="497"/>
      <c r="H33" s="520" t="s">
        <v>136</v>
      </c>
      <c r="I33" s="521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6" t="s">
        <v>18</v>
      </c>
      <c r="P33" s="480" t="s">
        <v>18</v>
      </c>
      <c r="Q33" s="447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" customHeight="1" x14ac:dyDescent="0.3">
      <c r="B34" s="450">
        <f>'Flex SP DSCR_MU Pricer'!A33-0.001</f>
        <v>9.8740000000000006</v>
      </c>
      <c r="C34" s="451" t="str">
        <f>'Flex SP DSCR_MU Pricer'!H33</f>
        <v>NA</v>
      </c>
      <c r="D34" s="452">
        <f>'Flex SP DSCR_MU Pricer'!I33</f>
        <v>106.6883</v>
      </c>
      <c r="E34" s="461"/>
      <c r="F34" s="497" t="s">
        <v>141</v>
      </c>
      <c r="G34" s="497"/>
      <c r="H34" s="526" t="s">
        <v>146</v>
      </c>
      <c r="I34" s="526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47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5">
      <c r="B35" s="450">
        <f>'Flex SP DSCR_MU Pricer'!A34-0.001</f>
        <v>9.9990000000000006</v>
      </c>
      <c r="C35" s="451" t="str">
        <f>'Flex SP DSCR_MU Pricer'!H34</f>
        <v>NA</v>
      </c>
      <c r="D35" s="452">
        <f>'Flex SP DSCR_MU Pricer'!I34</f>
        <v>106.9383</v>
      </c>
      <c r="E35" s="461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17" t="s">
        <v>18</v>
      </c>
      <c r="Q35" s="447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5">
      <c r="B36" s="450">
        <f>'Flex SP DSCR_MU Pricer'!A35-0.001</f>
        <v>10.124000000000001</v>
      </c>
      <c r="C36" s="451" t="str">
        <f>'Flex SP DSCR_MU Pricer'!H35</f>
        <v>NA</v>
      </c>
      <c r="D36" s="452">
        <f>'Flex SP DSCR_MU Pricer'!I35</f>
        <v>107.1883</v>
      </c>
      <c r="E36" s="461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3">
        <v>-1.625</v>
      </c>
      <c r="Q36" s="447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3">
      <c r="B37" s="450">
        <f>'Flex SP DSCR_MU Pricer'!A36-0.001</f>
        <v>10.249000000000001</v>
      </c>
      <c r="C37" s="451" t="str">
        <f>'Flex SP DSCR_MU Pricer'!H36</f>
        <v>NA</v>
      </c>
      <c r="D37" s="452">
        <f>'Flex SP DSCR_MU Pricer'!I36</f>
        <v>107.4383</v>
      </c>
      <c r="E37" s="461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17">
        <v>-1</v>
      </c>
      <c r="P37" s="472" t="s">
        <v>18</v>
      </c>
      <c r="Q37" s="447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5">
      <c r="B38" s="450">
        <f>'Flex SP DSCR_MU Pricer'!A37-0.001</f>
        <v>10.374000000000001</v>
      </c>
      <c r="C38" s="451" t="str">
        <f>'Flex SP DSCR_MU Pricer'!H37</f>
        <v>NA</v>
      </c>
      <c r="D38" s="452">
        <f>'Flex SP DSCR_MU Pricer'!I37</f>
        <v>107.6883</v>
      </c>
      <c r="E38" s="461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47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3">
      <c r="B39" s="450">
        <f>'Flex SP DSCR_MU Pricer'!A38-0.001</f>
        <v>10.499000000000001</v>
      </c>
      <c r="C39" s="451" t="str">
        <f>'Flex SP DSCR_MU Pricer'!H38</f>
        <v>NA</v>
      </c>
      <c r="D39" s="452">
        <f>'Flex SP DSCR_MU Pricer'!I38</f>
        <v>107.9383</v>
      </c>
      <c r="E39" s="461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47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5">
      <c r="B40" s="450">
        <f>'Flex SP DSCR_MU Pricer'!A39-0.001</f>
        <v>10.624000000000001</v>
      </c>
      <c r="C40" s="451" t="str">
        <f>'Flex SP DSCR_MU Pricer'!H39</f>
        <v>NA</v>
      </c>
      <c r="D40" s="452">
        <f>'Flex SP DSCR_MU Pricer'!I39</f>
        <v>108.1883</v>
      </c>
      <c r="E40" s="461"/>
      <c r="F40" s="497"/>
      <c r="G40" s="497"/>
      <c r="H40" s="526" t="s">
        <v>242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47"/>
      <c r="R40" s="534" t="s">
        <v>243</v>
      </c>
      <c r="S40" s="537"/>
      <c r="T40" s="537"/>
      <c r="U40" s="537"/>
      <c r="V40" s="535"/>
      <c r="W40" s="535"/>
      <c r="X40" s="536"/>
    </row>
    <row r="41" spans="2:25" ht="16.2" customHeight="1" x14ac:dyDescent="0.3">
      <c r="B41" s="450">
        <f>'Flex SP DSCR_MU Pricer'!A40-0.001</f>
        <v>10.749000000000001</v>
      </c>
      <c r="C41" s="451" t="str">
        <f>'Flex SP DSCR_MU Pricer'!H40</f>
        <v>NA</v>
      </c>
      <c r="D41" s="452">
        <f>'Flex SP DSCR_MU Pricer'!I40</f>
        <v>108.4383</v>
      </c>
      <c r="E41" s="461"/>
      <c r="F41" s="497"/>
      <c r="G41" s="497"/>
      <c r="H41" s="526" t="s">
        <v>244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47"/>
      <c r="R41" s="541"/>
      <c r="S41" s="542"/>
      <c r="T41" s="543"/>
      <c r="U41" s="543"/>
      <c r="V41" s="543"/>
      <c r="W41" s="543"/>
      <c r="X41" s="544"/>
    </row>
    <row r="42" spans="2:25" ht="16.2" customHeight="1" x14ac:dyDescent="0.25">
      <c r="B42" s="450">
        <f>'Flex SP DSCR_MU Pricer'!A41-0.001</f>
        <v>10.874000000000001</v>
      </c>
      <c r="C42" s="451" t="str">
        <f>'Flex SP DSCR_MU Pricer'!H41</f>
        <v>NA</v>
      </c>
      <c r="D42" s="452">
        <f>'Flex SP DSCR_MU Pricer'!I41</f>
        <v>108.6883</v>
      </c>
      <c r="E42" s="461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47"/>
      <c r="R42" s="545" t="s">
        <v>246</v>
      </c>
      <c r="S42" s="546"/>
      <c r="T42" s="546"/>
      <c r="U42" s="546"/>
      <c r="V42" s="546"/>
      <c r="W42" s="546"/>
      <c r="X42" s="547"/>
    </row>
    <row r="43" spans="2:25" ht="15.75" customHeight="1" x14ac:dyDescent="0.25">
      <c r="B43" s="450">
        <f>'Flex SP DSCR_MU Pricer'!A42-0.001</f>
        <v>10.999000000000001</v>
      </c>
      <c r="C43" s="451" t="str">
        <f>'Flex SP DSCR_MU Pricer'!H42</f>
        <v>NA</v>
      </c>
      <c r="D43" s="452">
        <f>'Flex SP DSCR_MU Pricer'!I42</f>
        <v>108.9383</v>
      </c>
      <c r="E43" s="461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47"/>
      <c r="R43" s="548" t="s">
        <v>247</v>
      </c>
      <c r="S43" s="549"/>
      <c r="T43" s="549"/>
      <c r="U43" s="549"/>
      <c r="V43" s="549"/>
      <c r="W43" s="549"/>
      <c r="X43" s="550"/>
    </row>
    <row r="44" spans="2:25" ht="16.5" customHeight="1" x14ac:dyDescent="0.3">
      <c r="B44" s="551" t="s">
        <v>248</v>
      </c>
      <c r="C44" s="552">
        <v>98</v>
      </c>
      <c r="D44" s="552"/>
      <c r="E44" s="553" t="s">
        <v>249</v>
      </c>
      <c r="F44" s="497"/>
      <c r="G44" s="497"/>
      <c r="H44" s="526" t="s">
        <v>60</v>
      </c>
      <c r="I44" s="526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47"/>
      <c r="R44" s="554" t="s">
        <v>250</v>
      </c>
      <c r="S44" s="555"/>
      <c r="T44" s="555"/>
      <c r="U44" s="555"/>
      <c r="V44" s="555"/>
      <c r="W44" s="555"/>
      <c r="X44" s="556"/>
    </row>
    <row r="45" spans="2:25" ht="16.2" customHeight="1" x14ac:dyDescent="0.3">
      <c r="B45" s="557" t="s">
        <v>251</v>
      </c>
      <c r="C45" s="558" t="s">
        <v>154</v>
      </c>
      <c r="D45" s="558" t="s">
        <v>252</v>
      </c>
      <c r="E45" s="559"/>
      <c r="F45" s="497"/>
      <c r="G45" s="497"/>
      <c r="H45" s="526" t="s">
        <v>63</v>
      </c>
      <c r="I45" s="526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47"/>
      <c r="R45" s="560" t="s">
        <v>253</v>
      </c>
      <c r="S45" s="561"/>
      <c r="T45" s="561"/>
      <c r="U45" s="561"/>
      <c r="V45" s="561"/>
      <c r="W45" s="561"/>
      <c r="X45" s="562"/>
    </row>
    <row r="46" spans="2:25" ht="15.6" x14ac:dyDescent="0.25">
      <c r="B46" s="563" t="s">
        <v>254</v>
      </c>
      <c r="C46" s="564">
        <v>-3</v>
      </c>
      <c r="D46" s="565">
        <v>101.5</v>
      </c>
      <c r="E46" s="565">
        <v>101.5</v>
      </c>
      <c r="F46" s="497"/>
      <c r="G46" s="497"/>
      <c r="H46" s="526" t="s">
        <v>255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6" t="s">
        <v>18</v>
      </c>
      <c r="Q46" s="447"/>
      <c r="R46" s="567" t="s">
        <v>85</v>
      </c>
      <c r="S46" s="568"/>
      <c r="T46" s="568"/>
      <c r="U46" s="568"/>
      <c r="V46" s="568"/>
      <c r="W46" s="568"/>
      <c r="X46" s="569"/>
    </row>
    <row r="47" spans="2:25" ht="16.5" customHeight="1" x14ac:dyDescent="0.25">
      <c r="B47" s="563" t="s">
        <v>256</v>
      </c>
      <c r="C47" s="570">
        <v>-1.75</v>
      </c>
      <c r="D47" s="565">
        <v>101.5</v>
      </c>
      <c r="E47" s="565">
        <v>101.5</v>
      </c>
      <c r="F47" s="497"/>
      <c r="G47" s="497"/>
      <c r="H47" s="526" t="s">
        <v>257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6" t="s">
        <v>18</v>
      </c>
      <c r="Q47" s="447"/>
      <c r="R47" s="571" t="s">
        <v>258</v>
      </c>
      <c r="S47" s="572"/>
      <c r="T47" s="572"/>
      <c r="U47" s="572"/>
      <c r="V47" s="572"/>
      <c r="W47" s="572"/>
      <c r="X47" s="573"/>
      <c r="Y47" s="574"/>
    </row>
    <row r="48" spans="2:25" ht="14.4" customHeight="1" x14ac:dyDescent="0.25">
      <c r="B48" s="563">
        <v>12</v>
      </c>
      <c r="C48" s="570">
        <v>-0.625</v>
      </c>
      <c r="D48" s="565">
        <v>102</v>
      </c>
      <c r="E48" s="565">
        <v>102</v>
      </c>
      <c r="F48" s="497"/>
      <c r="G48" s="497"/>
      <c r="H48" s="526" t="s">
        <v>259</v>
      </c>
      <c r="I48" s="526"/>
      <c r="J48" s="506">
        <v>-0.5</v>
      </c>
      <c r="K48" s="506">
        <v>-0.5</v>
      </c>
      <c r="L48" s="506">
        <v>-0.5</v>
      </c>
      <c r="M48" s="575" t="s">
        <v>18</v>
      </c>
      <c r="N48" s="575" t="s">
        <v>18</v>
      </c>
      <c r="O48" s="539" t="s">
        <v>18</v>
      </c>
      <c r="P48" s="539" t="s">
        <v>18</v>
      </c>
      <c r="Q48" s="447"/>
      <c r="R48" s="576" t="s">
        <v>260</v>
      </c>
      <c r="S48" s="577"/>
      <c r="T48" s="577"/>
      <c r="U48" s="577"/>
      <c r="V48" s="577"/>
      <c r="W48" s="577"/>
      <c r="X48" s="578"/>
      <c r="Y48" s="579"/>
    </row>
    <row r="49" spans="2:25" ht="14.4" customHeight="1" x14ac:dyDescent="0.25">
      <c r="B49" s="563">
        <v>24</v>
      </c>
      <c r="C49" s="570">
        <v>-0.25</v>
      </c>
      <c r="D49" s="565">
        <v>102.75</v>
      </c>
      <c r="E49" s="565">
        <v>102.75</v>
      </c>
      <c r="F49" s="497"/>
      <c r="G49" s="497"/>
      <c r="H49" s="526" t="s">
        <v>261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47"/>
      <c r="R49" s="580" t="s">
        <v>262</v>
      </c>
      <c r="S49" s="581"/>
      <c r="T49" s="581"/>
      <c r="U49" s="581"/>
      <c r="V49" s="581"/>
      <c r="W49" s="581"/>
      <c r="X49" s="582"/>
      <c r="Y49" s="583"/>
    </row>
    <row r="50" spans="2:25" ht="14.4" customHeight="1" x14ac:dyDescent="0.3">
      <c r="B50" s="563">
        <v>36</v>
      </c>
      <c r="C50" s="570">
        <v>0</v>
      </c>
      <c r="D50" s="565">
        <v>103.5</v>
      </c>
      <c r="E50" s="565">
        <v>103</v>
      </c>
      <c r="F50" s="497"/>
      <c r="G50" s="497"/>
      <c r="H50" s="526" t="s">
        <v>163</v>
      </c>
      <c r="I50" s="526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0" t="s">
        <v>18</v>
      </c>
      <c r="Q50" s="447"/>
      <c r="R50" s="580" t="s">
        <v>263</v>
      </c>
      <c r="S50" s="581"/>
      <c r="T50" s="581"/>
      <c r="U50" s="581"/>
      <c r="V50" s="581"/>
      <c r="W50" s="581"/>
      <c r="X50" s="582"/>
      <c r="Y50" s="583"/>
    </row>
    <row r="51" spans="2:25" ht="14.4" customHeight="1" x14ac:dyDescent="0.3">
      <c r="B51" s="563">
        <v>48</v>
      </c>
      <c r="C51" s="564">
        <v>0.375</v>
      </c>
      <c r="D51" s="565">
        <v>103.5</v>
      </c>
      <c r="E51" s="565">
        <v>103</v>
      </c>
      <c r="F51" s="497"/>
      <c r="G51" s="497"/>
      <c r="H51" s="526" t="s">
        <v>264</v>
      </c>
      <c r="I51" s="526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0" t="s">
        <v>18</v>
      </c>
      <c r="Q51" s="447"/>
      <c r="R51" s="584" t="s">
        <v>265</v>
      </c>
      <c r="S51" s="585"/>
      <c r="T51" s="585"/>
      <c r="U51" s="585"/>
      <c r="V51" s="585"/>
      <c r="W51" s="585"/>
      <c r="X51" s="586"/>
      <c r="Y51" s="587"/>
    </row>
    <row r="52" spans="2:25" ht="14.4" customHeight="1" thickBot="1" x14ac:dyDescent="0.3">
      <c r="B52" s="563">
        <v>60</v>
      </c>
      <c r="C52" s="564">
        <v>0.75</v>
      </c>
      <c r="D52" s="565">
        <v>104</v>
      </c>
      <c r="E52" s="565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588"/>
      <c r="R52" s="584" t="s">
        <v>266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5">
      <c r="B53" s="589" t="s">
        <v>267</v>
      </c>
      <c r="C53" s="590"/>
      <c r="D53" s="591">
        <v>103.5</v>
      </c>
      <c r="E53" s="592">
        <v>103</v>
      </c>
      <c r="F53" s="593" t="s">
        <v>268</v>
      </c>
      <c r="G53" s="593"/>
      <c r="H53" s="593"/>
      <c r="I53" s="593"/>
      <c r="J53" s="461"/>
      <c r="K53" s="594" t="s">
        <v>175</v>
      </c>
      <c r="L53" s="594"/>
      <c r="M53" s="594"/>
      <c r="N53" s="594"/>
      <c r="O53" s="594"/>
      <c r="P53" s="595" t="s">
        <v>176</v>
      </c>
      <c r="Q53" s="596"/>
      <c r="R53" s="597" t="s">
        <v>269</v>
      </c>
      <c r="S53" s="598"/>
      <c r="T53" s="598"/>
      <c r="U53" s="598"/>
      <c r="V53" s="598"/>
      <c r="W53" s="598"/>
      <c r="X53" s="599"/>
    </row>
    <row r="54" spans="2:25" ht="15.6" x14ac:dyDescent="0.3">
      <c r="B54" s="563" t="s">
        <v>270</v>
      </c>
      <c r="C54" s="600" t="s">
        <v>271</v>
      </c>
      <c r="D54" s="600" t="s">
        <v>272</v>
      </c>
      <c r="E54" s="601"/>
      <c r="F54" s="602" t="s">
        <v>273</v>
      </c>
      <c r="G54" s="602"/>
      <c r="H54" s="602"/>
      <c r="I54" s="602"/>
      <c r="J54" s="461"/>
      <c r="K54" s="285" t="s">
        <v>179</v>
      </c>
      <c r="L54" s="603" t="s">
        <v>274</v>
      </c>
      <c r="M54" s="603"/>
      <c r="N54" s="604" t="s">
        <v>181</v>
      </c>
      <c r="O54" s="604"/>
      <c r="P54" s="373">
        <f>'Flex SP DSCR_MU Pricer'!$B$3</f>
        <v>5.32</v>
      </c>
      <c r="Q54" s="596"/>
      <c r="R54" s="605"/>
      <c r="S54" s="605"/>
      <c r="T54" s="605"/>
      <c r="U54" s="605"/>
      <c r="V54" s="605"/>
      <c r="W54" s="605"/>
      <c r="X54" s="606"/>
    </row>
    <row r="55" spans="2:25" ht="16.2" thickBot="1" x14ac:dyDescent="0.35">
      <c r="B55" s="607">
        <v>-0.5</v>
      </c>
      <c r="C55" s="608">
        <v>-0.375</v>
      </c>
      <c r="D55" s="608">
        <v>-0.25</v>
      </c>
      <c r="E55" s="609"/>
      <c r="F55" s="610" t="s">
        <v>275</v>
      </c>
      <c r="G55" s="610"/>
      <c r="H55" s="610"/>
      <c r="I55" s="610"/>
      <c r="J55" s="611"/>
      <c r="K55" s="612" t="s">
        <v>184</v>
      </c>
      <c r="L55" s="404"/>
      <c r="M55" s="404"/>
      <c r="N55" s="404"/>
      <c r="O55" s="404"/>
      <c r="P55" s="613"/>
      <c r="Q55" s="614"/>
      <c r="R55" s="615"/>
      <c r="S55" s="615"/>
      <c r="T55" s="615"/>
      <c r="U55" s="615"/>
      <c r="V55" s="615"/>
      <c r="W55" s="615"/>
      <c r="X55" s="616"/>
    </row>
    <row r="56" spans="2:25" x14ac:dyDescent="0.25">
      <c r="N56" s="617"/>
      <c r="O56" s="617"/>
      <c r="P56" s="617"/>
    </row>
    <row r="57" spans="2:25" x14ac:dyDescent="0.25">
      <c r="N57" s="617"/>
      <c r="O57" s="617"/>
      <c r="P57" s="617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5B7E-A62E-412F-BD25-839D4ACDBAD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276</v>
      </c>
      <c r="C6" s="220">
        <v>97.938299999999998</v>
      </c>
      <c r="E6" s="221">
        <v>-0.125</v>
      </c>
      <c r="F6" s="618">
        <v>-0.125</v>
      </c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276</v>
      </c>
      <c r="C7" s="220">
        <v>98.563299999999998</v>
      </c>
      <c r="E7" s="221">
        <v>-0.125</v>
      </c>
      <c r="F7" s="618">
        <v>-0.125</v>
      </c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276</v>
      </c>
      <c r="C8" s="220">
        <v>99.188299999999998</v>
      </c>
      <c r="E8" s="221">
        <v>-0.125</v>
      </c>
      <c r="F8" s="618">
        <v>-0.125</v>
      </c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276</v>
      </c>
      <c r="C9" s="220">
        <v>99.813299999999998</v>
      </c>
      <c r="E9" s="221">
        <v>-0.125</v>
      </c>
      <c r="F9" s="618">
        <v>-0.125</v>
      </c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276</v>
      </c>
      <c r="C10" s="220">
        <v>100.4383</v>
      </c>
      <c r="E10" s="221">
        <v>-0.125</v>
      </c>
      <c r="F10" s="618">
        <v>-0.125</v>
      </c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276</v>
      </c>
      <c r="C11" s="220">
        <v>100.9383</v>
      </c>
      <c r="E11" s="221">
        <v>-0.125</v>
      </c>
      <c r="F11" s="618">
        <v>-0.125</v>
      </c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276</v>
      </c>
      <c r="C12" s="220">
        <v>101.3133</v>
      </c>
      <c r="E12" s="221">
        <v>-0.125</v>
      </c>
      <c r="F12" s="618">
        <v>-0.125</v>
      </c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276</v>
      </c>
      <c r="C13" s="220">
        <v>101.6883</v>
      </c>
      <c r="E13" s="221">
        <v>-0.125</v>
      </c>
      <c r="F13" s="618">
        <v>-0.125</v>
      </c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276</v>
      </c>
      <c r="C14" s="220">
        <v>101.9383</v>
      </c>
      <c r="E14" s="221">
        <v>-0.125</v>
      </c>
      <c r="F14" s="618">
        <v>-0.125</v>
      </c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276</v>
      </c>
      <c r="C15" s="220">
        <v>102.3133</v>
      </c>
      <c r="E15" s="221">
        <v>-0.125</v>
      </c>
      <c r="F15" s="618">
        <v>-0.125</v>
      </c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276</v>
      </c>
      <c r="C16" s="220">
        <v>102.5633</v>
      </c>
      <c r="E16" s="221">
        <v>-0.125</v>
      </c>
      <c r="F16" s="618">
        <v>-0.125</v>
      </c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276</v>
      </c>
      <c r="C17" s="220">
        <v>102.8133</v>
      </c>
      <c r="E17" s="221">
        <v>-0.125</v>
      </c>
      <c r="F17" s="618">
        <v>-0.125</v>
      </c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276</v>
      </c>
      <c r="C18" s="220">
        <v>103.0633</v>
      </c>
      <c r="E18" s="221">
        <v>-0.125</v>
      </c>
      <c r="F18" s="618">
        <v>-0.125</v>
      </c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276</v>
      </c>
      <c r="C19" s="220">
        <v>103.3133</v>
      </c>
      <c r="E19" s="221">
        <v>-0.125</v>
      </c>
      <c r="F19" s="618">
        <v>-0.125</v>
      </c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276</v>
      </c>
      <c r="C20" s="220">
        <v>103.5633</v>
      </c>
      <c r="E20" s="221">
        <v>-0.125</v>
      </c>
      <c r="F20" s="618">
        <v>-0.125</v>
      </c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276</v>
      </c>
      <c r="C21" s="220">
        <v>103.8133</v>
      </c>
      <c r="E21" s="221">
        <v>-0.125</v>
      </c>
      <c r="F21" s="618">
        <v>-0.125</v>
      </c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276</v>
      </c>
      <c r="C22" s="220">
        <v>104.0633</v>
      </c>
      <c r="E22" s="221">
        <v>-0.125</v>
      </c>
      <c r="F22" s="618">
        <v>-0.125</v>
      </c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276</v>
      </c>
      <c r="C23" s="220">
        <v>104.3133</v>
      </c>
      <c r="E23" s="221">
        <v>-0.125</v>
      </c>
      <c r="F23" s="618">
        <v>-0.125</v>
      </c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276</v>
      </c>
      <c r="C24" s="220">
        <v>104.5633</v>
      </c>
      <c r="E24" s="221">
        <v>-0.125</v>
      </c>
      <c r="F24" s="618">
        <v>-0.125</v>
      </c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276</v>
      </c>
      <c r="C25" s="220">
        <v>104.8133</v>
      </c>
      <c r="E25" s="221">
        <v>-0.125</v>
      </c>
      <c r="F25" s="618">
        <v>-0.125</v>
      </c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276</v>
      </c>
      <c r="C26" s="220">
        <v>105.0633</v>
      </c>
      <c r="E26" s="221">
        <v>-0.125</v>
      </c>
      <c r="F26" s="618">
        <v>-0.125</v>
      </c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276</v>
      </c>
      <c r="C27" s="220">
        <v>105.3133</v>
      </c>
      <c r="E27" s="221">
        <v>-0.125</v>
      </c>
      <c r="F27" s="618">
        <v>-0.125</v>
      </c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276</v>
      </c>
      <c r="C28" s="220">
        <v>105.5633</v>
      </c>
      <c r="E28" s="221">
        <v>-0.125</v>
      </c>
      <c r="F28" s="618">
        <v>-0.125</v>
      </c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276</v>
      </c>
      <c r="C29" s="220">
        <v>105.8133</v>
      </c>
      <c r="E29" s="221">
        <v>-0.125</v>
      </c>
      <c r="F29" s="618">
        <v>-0.125</v>
      </c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276</v>
      </c>
      <c r="C30" s="220">
        <v>106.0633</v>
      </c>
      <c r="E30" s="221">
        <v>-0.125</v>
      </c>
      <c r="F30" s="618">
        <v>-0.125</v>
      </c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276</v>
      </c>
      <c r="C31" s="220">
        <v>106.3133</v>
      </c>
      <c r="E31" s="221">
        <v>-0.125</v>
      </c>
      <c r="F31" s="618">
        <v>-0.125</v>
      </c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276</v>
      </c>
      <c r="C32" s="220">
        <v>106.5633</v>
      </c>
      <c r="E32" s="221">
        <v>-0.125</v>
      </c>
      <c r="F32" s="618">
        <v>-0.125</v>
      </c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276</v>
      </c>
      <c r="C33" s="220">
        <v>106.8133</v>
      </c>
      <c r="E33" s="221">
        <v>-0.125</v>
      </c>
      <c r="F33" s="618">
        <v>-0.125</v>
      </c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276</v>
      </c>
      <c r="C34" s="220">
        <v>107.0633</v>
      </c>
      <c r="E34" s="221">
        <v>-0.125</v>
      </c>
      <c r="F34" s="618">
        <v>-0.125</v>
      </c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276</v>
      </c>
      <c r="C35" s="220">
        <v>107.3133</v>
      </c>
      <c r="E35" s="221">
        <v>-0.125</v>
      </c>
      <c r="F35" s="618">
        <v>-0.125</v>
      </c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276</v>
      </c>
      <c r="C36" s="220">
        <v>107.5633</v>
      </c>
      <c r="E36" s="221">
        <v>-0.125</v>
      </c>
      <c r="F36" s="618">
        <v>-0.125</v>
      </c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276</v>
      </c>
      <c r="C37" s="220">
        <v>107.8133</v>
      </c>
      <c r="E37" s="221">
        <v>-0.125</v>
      </c>
      <c r="F37" s="618">
        <v>-0.125</v>
      </c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276</v>
      </c>
      <c r="C38" s="220">
        <v>108.0633</v>
      </c>
      <c r="E38" s="221">
        <v>-0.125</v>
      </c>
      <c r="F38" s="618">
        <v>-0.125</v>
      </c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276</v>
      </c>
      <c r="C39" s="220">
        <v>108.3133</v>
      </c>
      <c r="E39" s="221">
        <v>-0.125</v>
      </c>
      <c r="F39" s="618">
        <v>-0.125</v>
      </c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276</v>
      </c>
      <c r="C40" s="220">
        <v>108.5633</v>
      </c>
      <c r="E40" s="221">
        <v>-0.125</v>
      </c>
      <c r="F40" s="618">
        <v>-0.125</v>
      </c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276</v>
      </c>
      <c r="C41" s="220">
        <v>108.8133</v>
      </c>
      <c r="E41" s="221">
        <v>-0.125</v>
      </c>
      <c r="F41" s="618">
        <v>-0.125</v>
      </c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276</v>
      </c>
      <c r="C42" s="220">
        <v>109.0633</v>
      </c>
      <c r="E42" s="221">
        <v>-0.125</v>
      </c>
      <c r="F42" s="618">
        <v>-0.125</v>
      </c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9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9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A06E-BD1B-4FA9-A00E-E55DD5405540}">
  <sheetPr published="0" codeName="Sheet7">
    <tabColor rgb="FF00B050"/>
    <pageSetUpPr fitToPage="1"/>
  </sheetPr>
  <dimension ref="B1:R53"/>
  <sheetViews>
    <sheetView workbookViewId="0">
      <selection activeCell="J54" sqref="J54"/>
    </sheetView>
  </sheetViews>
  <sheetFormatPr defaultColWidth="8.88671875" defaultRowHeight="18" x14ac:dyDescent="0.35"/>
  <cols>
    <col min="1" max="1" width="3.109375" style="620" customWidth="1"/>
    <col min="2" max="2" width="17.109375" style="620" customWidth="1"/>
    <col min="3" max="3" width="16.33203125" style="620" customWidth="1"/>
    <col min="4" max="4" width="1.5546875" style="620" customWidth="1"/>
    <col min="5" max="5" width="23.44140625" style="620" customWidth="1"/>
    <col min="6" max="6" width="22.6640625" style="620" customWidth="1"/>
    <col min="7" max="9" width="9" style="620" bestFit="1" customWidth="1"/>
    <col min="10" max="12" width="9.6640625" style="620" bestFit="1" customWidth="1"/>
    <col min="13" max="13" width="1.5546875" style="620" customWidth="1"/>
    <col min="14" max="18" width="10.6640625" style="620" customWidth="1"/>
    <col min="19" max="16384" width="8.88671875" style="620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21"/>
      <c r="E2" s="6" t="s">
        <v>277</v>
      </c>
      <c r="F2" s="6"/>
      <c r="G2" s="6"/>
      <c r="H2" s="6"/>
      <c r="I2" s="6"/>
      <c r="J2" s="6"/>
      <c r="K2" s="6"/>
      <c r="L2" s="6"/>
      <c r="M2" s="622"/>
      <c r="N2" s="623" t="s">
        <v>278</v>
      </c>
      <c r="O2" s="623"/>
      <c r="P2" s="623"/>
      <c r="Q2" s="623"/>
      <c r="R2" s="624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25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6" t="str">
        <f>TEXT(Control!$B$1,"MM/DD/YYYY")&amp;" "&amp;Control!B2</f>
        <v>04/08/2024 A</v>
      </c>
      <c r="D4" s="625"/>
      <c r="E4" s="627"/>
      <c r="F4" s="627"/>
      <c r="G4" s="627"/>
      <c r="H4" s="627"/>
      <c r="I4" s="627"/>
      <c r="J4" s="627"/>
      <c r="K4" s="627"/>
      <c r="L4" s="627"/>
      <c r="M4" s="625"/>
      <c r="N4" s="628" t="s">
        <v>280</v>
      </c>
      <c r="O4" s="628"/>
      <c r="P4" s="628"/>
      <c r="Q4" s="628" t="s">
        <v>281</v>
      </c>
      <c r="R4" s="629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30">
        <v>2.5000000000000001E-3</v>
      </c>
      <c r="O5" s="630"/>
      <c r="P5" s="630"/>
      <c r="Q5" s="630">
        <v>5.0000000000000001E-3</v>
      </c>
      <c r="R5" s="631"/>
    </row>
    <row r="6" spans="2:18" ht="15.75" customHeight="1" x14ac:dyDescent="0.35">
      <c r="B6" s="632" t="s">
        <v>97</v>
      </c>
      <c r="C6" s="633" t="s">
        <v>282</v>
      </c>
      <c r="E6" s="633" t="s">
        <v>100</v>
      </c>
      <c r="F6" s="633" t="s">
        <v>283</v>
      </c>
      <c r="G6" s="634" t="s">
        <v>115</v>
      </c>
      <c r="H6" s="634">
        <v>0.65</v>
      </c>
      <c r="I6" s="634">
        <v>0.70000000000000018</v>
      </c>
      <c r="J6" s="634">
        <v>0.75000000000000022</v>
      </c>
      <c r="K6" s="634">
        <v>0.80000000000000027</v>
      </c>
      <c r="L6" s="634">
        <v>0.85</v>
      </c>
      <c r="N6" s="630">
        <v>5.0000000000000001E-3</v>
      </c>
      <c r="O6" s="630"/>
      <c r="P6" s="630"/>
      <c r="Q6" s="630">
        <v>0.01</v>
      </c>
      <c r="R6" s="631"/>
    </row>
    <row r="7" spans="2:18" ht="15" customHeight="1" x14ac:dyDescent="0.35">
      <c r="B7" s="635">
        <f>'Flex SP 2nd Liens Pricer'!A6</f>
        <v>8.75</v>
      </c>
      <c r="C7" s="273">
        <f>'Flex SP 2nd Liens Pricer'!H6</f>
        <v>96.5</v>
      </c>
      <c r="D7" s="636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7" t="s">
        <v>284</v>
      </c>
      <c r="O7" s="637"/>
      <c r="P7" s="637"/>
      <c r="Q7" s="637"/>
      <c r="R7" s="638"/>
    </row>
    <row r="8" spans="2:18" ht="15" customHeight="1" x14ac:dyDescent="0.35">
      <c r="B8" s="635">
        <f>'Flex SP 2nd Liens Pricer'!A7</f>
        <v>8.875</v>
      </c>
      <c r="C8" s="273">
        <f>'Flex SP 2nd Liens Pricer'!H7</f>
        <v>96.875</v>
      </c>
      <c r="D8" s="636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9" t="s">
        <v>25</v>
      </c>
      <c r="O8" s="639"/>
      <c r="P8" s="639"/>
      <c r="Q8" s="639"/>
      <c r="R8" s="640"/>
    </row>
    <row r="9" spans="2:18" ht="15" customHeight="1" x14ac:dyDescent="0.35">
      <c r="B9" s="635">
        <f>'Flex SP 2nd Liens Pricer'!A8</f>
        <v>9</v>
      </c>
      <c r="C9" s="273">
        <f>'Flex SP 2nd Liens Pricer'!H8</f>
        <v>97.25</v>
      </c>
      <c r="D9" s="636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41"/>
      <c r="N9" s="642" t="s">
        <v>27</v>
      </c>
      <c r="O9" s="642"/>
      <c r="P9" s="642"/>
      <c r="Q9" s="643">
        <v>0.125</v>
      </c>
      <c r="R9" s="644"/>
    </row>
    <row r="10" spans="2:18" ht="15" customHeight="1" x14ac:dyDescent="0.35">
      <c r="B10" s="635">
        <f>'Flex SP 2nd Liens Pricer'!A9</f>
        <v>9.125</v>
      </c>
      <c r="C10" s="273">
        <f>'Flex SP 2nd Liens Pricer'!H9</f>
        <v>97.625</v>
      </c>
      <c r="D10" s="636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41"/>
      <c r="N10" s="642" t="s">
        <v>29</v>
      </c>
      <c r="O10" s="642"/>
      <c r="P10" s="642"/>
      <c r="Q10" s="642">
        <v>0</v>
      </c>
      <c r="R10" s="645"/>
    </row>
    <row r="11" spans="2:18" ht="15" customHeight="1" x14ac:dyDescent="0.35">
      <c r="B11" s="635">
        <f>'Flex SP 2nd Liens Pricer'!A10</f>
        <v>9.25</v>
      </c>
      <c r="C11" s="273">
        <f>'Flex SP 2nd Liens Pricer'!H10</f>
        <v>98</v>
      </c>
      <c r="D11" s="636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41"/>
      <c r="N11" s="642" t="s">
        <v>31</v>
      </c>
      <c r="O11" s="642"/>
      <c r="P11" s="642"/>
      <c r="Q11" s="642" t="s">
        <v>276</v>
      </c>
      <c r="R11" s="645"/>
    </row>
    <row r="12" spans="2:18" ht="15" customHeight="1" x14ac:dyDescent="0.35">
      <c r="B12" s="635">
        <f>'Flex SP 2nd Liens Pricer'!A11</f>
        <v>9.375</v>
      </c>
      <c r="C12" s="273">
        <f>'Flex SP 2nd Liens Pricer'!H11</f>
        <v>98.25</v>
      </c>
      <c r="D12" s="636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5">
      <c r="B13" s="635">
        <f>'Flex SP 2nd Liens Pricer'!A12</f>
        <v>9.5</v>
      </c>
      <c r="C13" s="273">
        <f>'Flex SP 2nd Liens Pricer'!H12</f>
        <v>98.5</v>
      </c>
      <c r="D13" s="636"/>
      <c r="E13" s="633"/>
      <c r="F13" s="633" t="s">
        <v>283</v>
      </c>
      <c r="G13" s="634">
        <v>0.60000000000000009</v>
      </c>
      <c r="H13" s="634">
        <v>0.65000000000000013</v>
      </c>
      <c r="I13" s="634">
        <v>0.70000000000000018</v>
      </c>
      <c r="J13" s="634">
        <v>0.75000000000000022</v>
      </c>
      <c r="K13" s="634">
        <v>0.80000000000000027</v>
      </c>
      <c r="L13" s="634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5">
      <c r="B14" s="635">
        <f>'Flex SP 2nd Liens Pricer'!A13</f>
        <v>9.625</v>
      </c>
      <c r="C14" s="273">
        <f>'Flex SP 2nd Liens Pricer'!H13</f>
        <v>98.75</v>
      </c>
      <c r="D14" s="636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35">
        <f>'Flex SP 2nd Liens Pricer'!A14</f>
        <v>9.75</v>
      </c>
      <c r="C15" s="273">
        <f>'Flex SP 2nd Liens Pricer'!H14</f>
        <v>99</v>
      </c>
      <c r="D15" s="636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35">
        <f>'Flex SP 2nd Liens Pricer'!A15</f>
        <v>9.875</v>
      </c>
      <c r="C16" s="273">
        <f>'Flex SP 2nd Liens Pricer'!H15</f>
        <v>99.25</v>
      </c>
      <c r="D16" s="636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35">
        <f>'Flex SP 2nd Liens Pricer'!A16</f>
        <v>10</v>
      </c>
      <c r="C17" s="273">
        <f>'Flex SP 2nd Liens Pricer'!H16</f>
        <v>99.5</v>
      </c>
      <c r="D17" s="636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35">
        <f>'Flex SP 2nd Liens Pricer'!A17</f>
        <v>10.125</v>
      </c>
      <c r="C18" s="273">
        <f>'Flex SP 2nd Liens Pricer'!H17</f>
        <v>99.75</v>
      </c>
      <c r="D18" s="636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6"/>
    </row>
    <row r="19" spans="2:18" ht="15" customHeight="1" x14ac:dyDescent="0.35">
      <c r="B19" s="635">
        <f>'Flex SP 2nd Liens Pricer'!A18</f>
        <v>10.25</v>
      </c>
      <c r="C19" s="273">
        <f>'Flex SP 2nd Liens Pricer'!H18</f>
        <v>100</v>
      </c>
      <c r="D19" s="636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7" t="s">
        <v>293</v>
      </c>
      <c r="O19" s="648"/>
      <c r="P19" s="648"/>
      <c r="Q19" s="648"/>
      <c r="R19" s="649"/>
    </row>
    <row r="20" spans="2:18" ht="15" customHeight="1" x14ac:dyDescent="0.35">
      <c r="B20" s="635">
        <f>'Flex SP 2nd Liens Pricer'!A19</f>
        <v>10.375</v>
      </c>
      <c r="C20" s="273">
        <f>'Flex SP 2nd Liens Pricer'!H19</f>
        <v>100.25</v>
      </c>
      <c r="D20" s="636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50" t="s">
        <v>58</v>
      </c>
      <c r="O20" s="651"/>
      <c r="P20" s="651"/>
      <c r="Q20" s="651"/>
      <c r="R20" s="652"/>
    </row>
    <row r="21" spans="2:18" ht="15" customHeight="1" x14ac:dyDescent="0.35">
      <c r="B21" s="635">
        <f>'Flex SP 2nd Liens Pricer'!A20</f>
        <v>10.5</v>
      </c>
      <c r="C21" s="273">
        <f>'Flex SP 2nd Liens Pricer'!H20</f>
        <v>100.5</v>
      </c>
      <c r="D21" s="636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53"/>
      <c r="O21" s="654"/>
      <c r="P21" s="654"/>
      <c r="Q21" s="654"/>
      <c r="R21" s="655"/>
    </row>
    <row r="22" spans="2:18" ht="15" customHeight="1" x14ac:dyDescent="0.35">
      <c r="B22" s="635">
        <f>'Flex SP 2nd Liens Pricer'!A21</f>
        <v>10.625</v>
      </c>
      <c r="C22" s="273">
        <f>'Flex SP 2nd Liens Pricer'!H21</f>
        <v>100.75</v>
      </c>
      <c r="D22" s="636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50" t="s">
        <v>61</v>
      </c>
      <c r="O22" s="651"/>
      <c r="P22" s="651"/>
      <c r="Q22" s="651"/>
      <c r="R22" s="652"/>
    </row>
    <row r="23" spans="2:18" ht="15" customHeight="1" x14ac:dyDescent="0.35">
      <c r="B23" s="635">
        <f>'Flex SP 2nd Liens Pricer'!A22</f>
        <v>10.75</v>
      </c>
      <c r="C23" s="273">
        <f>'Flex SP 2nd Liens Pricer'!H22</f>
        <v>101</v>
      </c>
      <c r="D23" s="636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53"/>
      <c r="O23" s="654"/>
      <c r="P23" s="654"/>
      <c r="Q23" s="654"/>
      <c r="R23" s="655"/>
    </row>
    <row r="24" spans="2:18" ht="15" customHeight="1" x14ac:dyDescent="0.35">
      <c r="B24" s="635">
        <f>'Flex SP 2nd Liens Pricer'!A23</f>
        <v>10.875</v>
      </c>
      <c r="C24" s="273">
        <f>'Flex SP 2nd Liens Pricer'!H23</f>
        <v>101.25</v>
      </c>
      <c r="D24" s="636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6" t="s">
        <v>299</v>
      </c>
      <c r="O24" s="657"/>
      <c r="P24" s="657"/>
      <c r="Q24" s="657"/>
      <c r="R24" s="658"/>
    </row>
    <row r="25" spans="2:18" ht="15" customHeight="1" x14ac:dyDescent="0.35">
      <c r="B25" s="635">
        <f>'Flex SP 2nd Liens Pricer'!A24</f>
        <v>11</v>
      </c>
      <c r="C25" s="273">
        <f>'Flex SP 2nd Liens Pricer'!H24</f>
        <v>101.5</v>
      </c>
      <c r="D25" s="636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7" t="s">
        <v>67</v>
      </c>
      <c r="O25" s="648"/>
      <c r="P25" s="648"/>
      <c r="Q25" s="648"/>
      <c r="R25" s="649"/>
    </row>
    <row r="26" spans="2:18" x14ac:dyDescent="0.35">
      <c r="B26" s="635">
        <f>'Flex SP 2nd Liens Pricer'!A25</f>
        <v>11.125</v>
      </c>
      <c r="C26" s="273">
        <f>'Flex SP 2nd Liens Pricer'!H25</f>
        <v>101.75</v>
      </c>
      <c r="D26" s="636"/>
      <c r="E26" s="659"/>
      <c r="F26" s="660"/>
      <c r="G26" s="661"/>
      <c r="H26" s="661"/>
      <c r="I26" s="661"/>
      <c r="J26" s="661"/>
      <c r="K26" s="661"/>
      <c r="L26" s="662"/>
      <c r="N26" s="663" t="s">
        <v>135</v>
      </c>
      <c r="O26" s="664"/>
      <c r="P26" s="664"/>
      <c r="Q26" s="664"/>
      <c r="R26" s="665"/>
    </row>
    <row r="27" spans="2:18" ht="15" customHeight="1" x14ac:dyDescent="0.35">
      <c r="B27" s="635">
        <f>'Flex SP 2nd Liens Pricer'!A26</f>
        <v>11.25</v>
      </c>
      <c r="C27" s="273">
        <f>'Flex SP 2nd Liens Pricer'!H26</f>
        <v>102</v>
      </c>
      <c r="D27" s="636"/>
      <c r="E27" s="666"/>
      <c r="F27" s="667"/>
      <c r="G27" s="668"/>
      <c r="H27" s="668"/>
      <c r="I27" s="668"/>
      <c r="J27" s="668"/>
      <c r="K27" s="668"/>
      <c r="L27" s="669"/>
      <c r="N27" s="647" t="s">
        <v>301</v>
      </c>
      <c r="O27" s="648"/>
      <c r="P27" s="648"/>
      <c r="Q27" s="648"/>
      <c r="R27" s="649"/>
    </row>
    <row r="28" spans="2:18" ht="15" customHeight="1" x14ac:dyDescent="0.35">
      <c r="B28" s="635">
        <f>'Flex SP 2nd Liens Pricer'!A27</f>
        <v>11.375</v>
      </c>
      <c r="C28" s="273">
        <f>'Flex SP 2nd Liens Pricer'!H27</f>
        <v>102.25</v>
      </c>
      <c r="D28" s="636"/>
      <c r="E28" s="666"/>
      <c r="F28" s="667"/>
      <c r="G28" s="668"/>
      <c r="H28" s="668"/>
      <c r="I28" s="668"/>
      <c r="J28" s="668"/>
      <c r="K28" s="668"/>
      <c r="L28" s="669"/>
      <c r="N28" s="663" t="s">
        <v>302</v>
      </c>
      <c r="O28" s="664"/>
      <c r="P28" s="664"/>
      <c r="Q28" s="664"/>
      <c r="R28" s="665"/>
    </row>
    <row r="29" spans="2:18" ht="15" customHeight="1" x14ac:dyDescent="0.35">
      <c r="B29" s="635">
        <f>'Flex SP 2nd Liens Pricer'!A28</f>
        <v>11.5</v>
      </c>
      <c r="C29" s="273">
        <f>'Flex SP 2nd Liens Pricer'!H28</f>
        <v>102.5</v>
      </c>
      <c r="D29" s="636"/>
      <c r="E29" s="666"/>
      <c r="F29" s="667"/>
      <c r="G29" s="668"/>
      <c r="H29" s="668"/>
      <c r="I29" s="668"/>
      <c r="J29" s="668"/>
      <c r="K29" s="668"/>
      <c r="L29" s="669"/>
      <c r="N29" s="647" t="s">
        <v>303</v>
      </c>
      <c r="O29" s="648"/>
      <c r="P29" s="648"/>
      <c r="Q29" s="648"/>
      <c r="R29" s="649"/>
    </row>
    <row r="30" spans="2:18" ht="15" customHeight="1" x14ac:dyDescent="0.35">
      <c r="B30" s="635">
        <f>'Flex SP 2nd Liens Pricer'!A29</f>
        <v>11.625</v>
      </c>
      <c r="C30" s="273">
        <f>'Flex SP 2nd Liens Pricer'!H29</f>
        <v>102.75</v>
      </c>
      <c r="D30" s="636"/>
      <c r="E30" s="666"/>
      <c r="F30" s="667"/>
      <c r="G30" s="670"/>
      <c r="H30" s="668"/>
      <c r="I30" s="668"/>
      <c r="J30" s="668"/>
      <c r="K30" s="668"/>
      <c r="L30" s="669"/>
      <c r="N30" s="663" t="s">
        <v>304</v>
      </c>
      <c r="O30" s="664"/>
      <c r="P30" s="664"/>
      <c r="Q30" s="664"/>
      <c r="R30" s="665"/>
    </row>
    <row r="31" spans="2:18" x14ac:dyDescent="0.35">
      <c r="B31" s="635">
        <f>'Flex SP 2nd Liens Pricer'!A30</f>
        <v>11.75</v>
      </c>
      <c r="C31" s="273">
        <f>'Flex SP 2nd Liens Pricer'!H30</f>
        <v>103</v>
      </c>
      <c r="D31" s="636"/>
      <c r="E31" s="666"/>
      <c r="F31" s="667"/>
      <c r="G31" s="668"/>
      <c r="H31" s="668"/>
      <c r="I31" s="668"/>
      <c r="J31" s="668"/>
      <c r="K31" s="668"/>
      <c r="L31" s="669"/>
      <c r="N31" s="647" t="s">
        <v>305</v>
      </c>
      <c r="O31" s="648"/>
      <c r="P31" s="648"/>
      <c r="Q31" s="648"/>
      <c r="R31" s="649"/>
    </row>
    <row r="32" spans="2:18" ht="15" customHeight="1" x14ac:dyDescent="0.35">
      <c r="B32" s="635">
        <f>'Flex SP 2nd Liens Pricer'!A31</f>
        <v>11.875</v>
      </c>
      <c r="C32" s="273">
        <f>'Flex SP 2nd Liens Pricer'!H31</f>
        <v>103.25</v>
      </c>
      <c r="D32" s="636"/>
      <c r="E32" s="666"/>
      <c r="F32" s="667"/>
      <c r="G32" s="668"/>
      <c r="H32" s="668"/>
      <c r="I32" s="668"/>
      <c r="J32" s="668"/>
      <c r="K32" s="668"/>
      <c r="L32" s="669"/>
      <c r="N32" s="671" t="s">
        <v>306</v>
      </c>
      <c r="O32" s="672"/>
      <c r="P32" s="672"/>
      <c r="Q32" s="672"/>
      <c r="R32" s="673"/>
    </row>
    <row r="33" spans="2:18" x14ac:dyDescent="0.35">
      <c r="B33" s="635">
        <f>'Flex SP 2nd Liens Pricer'!A32</f>
        <v>12</v>
      </c>
      <c r="C33" s="273">
        <f>'Flex SP 2nd Liens Pricer'!H32</f>
        <v>103.5</v>
      </c>
      <c r="D33" s="636"/>
      <c r="E33" s="666"/>
      <c r="F33" s="667"/>
      <c r="G33" s="668"/>
      <c r="H33" s="668"/>
      <c r="I33" s="668"/>
      <c r="J33" s="668"/>
      <c r="K33" s="668"/>
      <c r="L33" s="669"/>
      <c r="N33" s="674" t="s">
        <v>307</v>
      </c>
      <c r="O33" s="322"/>
      <c r="P33" s="322"/>
      <c r="Q33" s="322"/>
      <c r="R33" s="323"/>
    </row>
    <row r="34" spans="2:18" x14ac:dyDescent="0.35">
      <c r="B34" s="635">
        <f>'Flex SP 2nd Liens Pricer'!A33</f>
        <v>12.125</v>
      </c>
      <c r="C34" s="273">
        <f>'Flex SP 2nd Liens Pricer'!H33</f>
        <v>103.75</v>
      </c>
      <c r="E34" s="666"/>
      <c r="F34" s="667"/>
      <c r="G34" s="668"/>
      <c r="H34" s="668"/>
      <c r="I34" s="668"/>
      <c r="J34" s="668"/>
      <c r="K34" s="668"/>
      <c r="L34" s="669"/>
      <c r="N34" s="674" t="s">
        <v>308</v>
      </c>
      <c r="O34" s="322"/>
      <c r="P34" s="322"/>
      <c r="Q34" s="322"/>
      <c r="R34" s="323"/>
    </row>
    <row r="35" spans="2:18" ht="15" customHeight="1" x14ac:dyDescent="0.35">
      <c r="B35" s="635">
        <f>'Flex SP 2nd Liens Pricer'!A34</f>
        <v>12.25</v>
      </c>
      <c r="C35" s="273">
        <f>'Flex SP 2nd Liens Pricer'!H34</f>
        <v>104</v>
      </c>
      <c r="E35" s="675"/>
      <c r="F35" s="676"/>
      <c r="G35" s="676"/>
      <c r="H35" s="676"/>
      <c r="I35" s="676"/>
      <c r="J35" s="676"/>
      <c r="K35" s="676"/>
      <c r="L35" s="677"/>
      <c r="N35" s="674" t="s">
        <v>309</v>
      </c>
      <c r="O35" s="322"/>
      <c r="P35" s="322"/>
      <c r="Q35" s="322"/>
      <c r="R35" s="323"/>
    </row>
    <row r="36" spans="2:18" ht="20.399999999999999" customHeight="1" x14ac:dyDescent="0.35">
      <c r="B36" s="635">
        <f>'Flex SP 2nd Liens Pricer'!A35</f>
        <v>12.375</v>
      </c>
      <c r="C36" s="273">
        <f>'Flex SP 2nd Liens Pricer'!H35</f>
        <v>104.25</v>
      </c>
      <c r="E36" s="675" t="s">
        <v>41</v>
      </c>
      <c r="F36" s="676"/>
      <c r="G36" s="676"/>
      <c r="H36" s="676"/>
      <c r="I36" s="676"/>
      <c r="J36" s="676"/>
      <c r="K36" s="676"/>
      <c r="L36" s="677"/>
      <c r="N36" s="674" t="s">
        <v>310</v>
      </c>
      <c r="O36" s="322"/>
      <c r="P36" s="322"/>
      <c r="Q36" s="322"/>
      <c r="R36" s="323"/>
    </row>
    <row r="37" spans="2:18" ht="15" customHeight="1" x14ac:dyDescent="0.35">
      <c r="B37" s="635">
        <f>'Flex SP 2nd Liens Pricer'!A36</f>
        <v>12.5</v>
      </c>
      <c r="C37" s="273">
        <f>'Flex SP 2nd Liens Pricer'!H36</f>
        <v>104.5</v>
      </c>
      <c r="E37" s="675" t="s">
        <v>43</v>
      </c>
      <c r="F37" s="676"/>
      <c r="G37" s="676"/>
      <c r="H37" s="676"/>
      <c r="I37" s="676"/>
      <c r="J37" s="676"/>
      <c r="K37" s="676"/>
      <c r="L37" s="677"/>
      <c r="N37" s="674" t="s">
        <v>311</v>
      </c>
      <c r="O37" s="322"/>
      <c r="P37" s="322"/>
      <c r="Q37" s="322"/>
      <c r="R37" s="323"/>
    </row>
    <row r="38" spans="2:18" x14ac:dyDescent="0.35">
      <c r="B38" s="635">
        <f>'Flex SP 2nd Liens Pricer'!A37</f>
        <v>12.625</v>
      </c>
      <c r="C38" s="273">
        <f>'Flex SP 2nd Liens Pricer'!H37</f>
        <v>104.75</v>
      </c>
      <c r="E38" s="675" t="s">
        <v>45</v>
      </c>
      <c r="F38" s="676"/>
      <c r="G38" s="676"/>
      <c r="H38" s="676"/>
      <c r="I38" s="676"/>
      <c r="J38" s="676"/>
      <c r="K38" s="676"/>
      <c r="L38" s="677"/>
      <c r="N38" s="678" t="s">
        <v>312</v>
      </c>
      <c r="O38" s="679"/>
      <c r="P38" s="679"/>
      <c r="Q38" s="679"/>
      <c r="R38" s="680"/>
    </row>
    <row r="39" spans="2:18" x14ac:dyDescent="0.35">
      <c r="B39" s="635">
        <f>'Flex SP 2nd Liens Pricer'!A38</f>
        <v>12.75</v>
      </c>
      <c r="C39" s="273">
        <f>'Flex SP 2nd Liens Pricer'!H38</f>
        <v>105</v>
      </c>
      <c r="E39" s="675" t="s">
        <v>313</v>
      </c>
      <c r="F39" s="676"/>
      <c r="G39" s="676"/>
      <c r="H39" s="676"/>
      <c r="I39" s="676"/>
      <c r="J39" s="676"/>
      <c r="K39" s="676"/>
      <c r="L39" s="677"/>
      <c r="N39" s="647" t="s">
        <v>73</v>
      </c>
      <c r="O39" s="648"/>
      <c r="P39" s="648"/>
      <c r="Q39" s="648"/>
      <c r="R39" s="649"/>
    </row>
    <row r="40" spans="2:18" x14ac:dyDescent="0.35">
      <c r="B40" s="635">
        <f>'Flex SP 2nd Liens Pricer'!A39</f>
        <v>12.875</v>
      </c>
      <c r="C40" s="273">
        <f>'Flex SP 2nd Liens Pricer'!H39</f>
        <v>105.25</v>
      </c>
      <c r="E40" s="675" t="s">
        <v>314</v>
      </c>
      <c r="F40" s="676"/>
      <c r="G40" s="676"/>
      <c r="H40" s="676"/>
      <c r="I40" s="676"/>
      <c r="J40" s="676"/>
      <c r="K40" s="676"/>
      <c r="L40" s="677"/>
      <c r="N40" s="671" t="s">
        <v>143</v>
      </c>
      <c r="O40" s="672"/>
      <c r="P40" s="672"/>
      <c r="Q40" s="672"/>
      <c r="R40" s="673"/>
    </row>
    <row r="41" spans="2:18" ht="18.600000000000001" thickBot="1" x14ac:dyDescent="0.4">
      <c r="B41" s="635">
        <f>'Flex SP 2nd Liens Pricer'!A40</f>
        <v>13</v>
      </c>
      <c r="C41" s="273">
        <f>'Flex SP 2nd Liens Pricer'!H40</f>
        <v>105.5</v>
      </c>
      <c r="E41" s="675" t="s">
        <v>52</v>
      </c>
      <c r="F41" s="676"/>
      <c r="G41" s="676"/>
      <c r="H41" s="676"/>
      <c r="I41" s="676"/>
      <c r="J41" s="676"/>
      <c r="K41" s="676"/>
      <c r="L41" s="677"/>
      <c r="N41" s="674" t="s">
        <v>79</v>
      </c>
      <c r="O41" s="322"/>
      <c r="P41" s="322"/>
      <c r="Q41" s="322"/>
      <c r="R41" s="323"/>
    </row>
    <row r="42" spans="2:18" ht="18.75" customHeight="1" x14ac:dyDescent="0.35">
      <c r="B42" s="635">
        <f>'Flex SP 2nd Liens Pricer'!A41</f>
        <v>13.125</v>
      </c>
      <c r="C42" s="681">
        <f>'Flex SP 2nd Liens Pricer'!H41</f>
        <v>105.75</v>
      </c>
      <c r="D42" s="682" t="s">
        <v>315</v>
      </c>
      <c r="E42" s="683"/>
      <c r="F42" s="683"/>
      <c r="G42" s="683"/>
      <c r="H42" s="683"/>
      <c r="I42" s="683"/>
      <c r="J42" s="683"/>
      <c r="K42" s="683"/>
      <c r="L42" s="683"/>
      <c r="M42" s="684"/>
      <c r="N42" s="685" t="s">
        <v>45</v>
      </c>
      <c r="O42" s="685"/>
      <c r="P42" s="685"/>
      <c r="Q42" s="685"/>
      <c r="R42" s="686"/>
    </row>
    <row r="43" spans="2:18" ht="20.399999999999999" customHeight="1" thickBot="1" x14ac:dyDescent="0.4">
      <c r="B43" s="635">
        <f>'Flex SP 2nd Liens Pricer'!A42</f>
        <v>13.25</v>
      </c>
      <c r="C43" s="681">
        <f>'Flex SP 2nd Liens Pricer'!H42</f>
        <v>106</v>
      </c>
      <c r="D43" s="687"/>
      <c r="E43" s="688"/>
      <c r="F43" s="688"/>
      <c r="G43" s="688"/>
      <c r="H43" s="688"/>
      <c r="I43" s="688"/>
      <c r="J43" s="688"/>
      <c r="K43" s="688"/>
      <c r="L43" s="688"/>
      <c r="M43" s="689"/>
      <c r="N43" s="690" t="s">
        <v>316</v>
      </c>
      <c r="O43" s="690"/>
      <c r="P43" s="690"/>
      <c r="Q43" s="690"/>
      <c r="R43" s="691"/>
    </row>
    <row r="44" spans="2:18" x14ac:dyDescent="0.35">
      <c r="B44" s="635">
        <f>'Flex SP 2nd Liens Pricer'!A43</f>
        <v>13.375</v>
      </c>
      <c r="C44" s="681">
        <f>'Flex SP 2nd Liens Pricer'!H43</f>
        <v>106.25</v>
      </c>
      <c r="D44" s="687"/>
      <c r="E44" s="688"/>
      <c r="F44" s="688"/>
      <c r="G44" s="688"/>
      <c r="H44" s="688"/>
      <c r="I44" s="688"/>
      <c r="J44" s="688"/>
      <c r="K44" s="688"/>
      <c r="L44" s="688"/>
      <c r="M44" s="689"/>
      <c r="N44" s="251"/>
      <c r="O44" s="692"/>
      <c r="P44" s="692"/>
      <c r="Q44" s="692"/>
      <c r="R44" s="693"/>
    </row>
    <row r="45" spans="2:18" x14ac:dyDescent="0.35">
      <c r="B45" s="635">
        <f>'Flex SP 2nd Liens Pricer'!A44</f>
        <v>13.5</v>
      </c>
      <c r="C45" s="681">
        <f>'Flex SP 2nd Liens Pricer'!H44</f>
        <v>106.5</v>
      </c>
      <c r="D45" s="687"/>
      <c r="E45" s="688"/>
      <c r="F45" s="688"/>
      <c r="G45" s="688"/>
      <c r="H45" s="688"/>
      <c r="I45" s="688"/>
      <c r="J45" s="688"/>
      <c r="K45" s="688"/>
      <c r="L45" s="688"/>
      <c r="M45" s="689"/>
      <c r="N45" s="251"/>
      <c r="O45" s="694"/>
      <c r="P45" s="692"/>
      <c r="Q45" s="692"/>
      <c r="R45" s="693"/>
    </row>
    <row r="46" spans="2:18" x14ac:dyDescent="0.35">
      <c r="B46" s="635">
        <f>'Flex SP 2nd Liens Pricer'!A45</f>
        <v>13.625</v>
      </c>
      <c r="C46" s="681">
        <f>'Flex SP 2nd Liens Pricer'!H45</f>
        <v>106.75</v>
      </c>
      <c r="D46" s="687"/>
      <c r="E46" s="688"/>
      <c r="F46" s="688"/>
      <c r="G46" s="688"/>
      <c r="H46" s="688"/>
      <c r="I46" s="688"/>
      <c r="J46" s="688"/>
      <c r="K46" s="688"/>
      <c r="L46" s="688"/>
      <c r="M46" s="689"/>
      <c r="N46" s="692"/>
      <c r="O46" s="692"/>
      <c r="P46" s="692"/>
      <c r="Q46" s="692"/>
      <c r="R46" s="693"/>
    </row>
    <row r="47" spans="2:18" x14ac:dyDescent="0.35">
      <c r="B47" s="635">
        <f>'Flex SP 2nd Liens Pricer'!A46</f>
        <v>13.75</v>
      </c>
      <c r="C47" s="681">
        <f>'Flex SP 2nd Liens Pricer'!H46</f>
        <v>107</v>
      </c>
      <c r="D47" s="687"/>
      <c r="E47" s="688"/>
      <c r="F47" s="688"/>
      <c r="G47" s="688"/>
      <c r="H47" s="688"/>
      <c r="I47" s="688"/>
      <c r="J47" s="688"/>
      <c r="K47" s="688"/>
      <c r="L47" s="688"/>
      <c r="M47" s="689"/>
      <c r="N47" s="692"/>
      <c r="O47" s="692"/>
      <c r="P47" s="692"/>
      <c r="Q47" s="692"/>
      <c r="R47" s="693"/>
    </row>
    <row r="48" spans="2:18" x14ac:dyDescent="0.35">
      <c r="B48" s="635">
        <f>'Flex SP 2nd Liens Pricer'!A47</f>
        <v>13.875</v>
      </c>
      <c r="C48" s="681">
        <f>'Flex SP 2nd Liens Pricer'!H47</f>
        <v>107.25</v>
      </c>
      <c r="D48" s="687"/>
      <c r="E48" s="688"/>
      <c r="F48" s="688"/>
      <c r="G48" s="688"/>
      <c r="H48" s="688"/>
      <c r="I48" s="688"/>
      <c r="J48" s="688"/>
      <c r="K48" s="688"/>
      <c r="L48" s="688"/>
      <c r="M48" s="689"/>
      <c r="N48" s="692"/>
      <c r="O48" s="692"/>
      <c r="P48" s="692"/>
      <c r="Q48" s="692"/>
      <c r="R48" s="693"/>
    </row>
    <row r="49" spans="2:18" x14ac:dyDescent="0.35">
      <c r="B49" s="635">
        <f>'Flex SP 2nd Liens Pricer'!A48</f>
        <v>14</v>
      </c>
      <c r="C49" s="681">
        <f>'Flex SP 2nd Liens Pricer'!H48</f>
        <v>107.5</v>
      </c>
      <c r="D49" s="687"/>
      <c r="E49" s="688"/>
      <c r="F49" s="688"/>
      <c r="G49" s="688"/>
      <c r="H49" s="688"/>
      <c r="I49" s="688"/>
      <c r="J49" s="688"/>
      <c r="K49" s="688"/>
      <c r="L49" s="688"/>
      <c r="M49" s="689"/>
      <c r="N49" s="692"/>
      <c r="O49" s="692"/>
      <c r="P49" s="692"/>
      <c r="Q49" s="692"/>
      <c r="R49" s="693"/>
    </row>
    <row r="50" spans="2:18" x14ac:dyDescent="0.35">
      <c r="B50" s="635">
        <f>'Flex SP 2nd Liens Pricer'!A49</f>
        <v>14.125</v>
      </c>
      <c r="C50" s="681">
        <f>'Flex SP 2nd Liens Pricer'!H49</f>
        <v>107.75</v>
      </c>
      <c r="D50" s="687"/>
      <c r="E50" s="688"/>
      <c r="F50" s="688"/>
      <c r="G50" s="688"/>
      <c r="H50" s="688"/>
      <c r="I50" s="688"/>
      <c r="J50" s="688"/>
      <c r="K50" s="688"/>
      <c r="L50" s="688"/>
      <c r="M50" s="689"/>
      <c r="N50" s="692"/>
      <c r="O50" s="692"/>
      <c r="P50" s="692"/>
      <c r="Q50" s="692"/>
      <c r="R50" s="693"/>
    </row>
    <row r="51" spans="2:18" x14ac:dyDescent="0.35">
      <c r="B51" s="635">
        <f>'Flex SP 2nd Liens Pricer'!A50</f>
        <v>14.25</v>
      </c>
      <c r="C51" s="681">
        <f>'Flex SP 2nd Liens Pricer'!H50</f>
        <v>108</v>
      </c>
      <c r="D51" s="687"/>
      <c r="E51" s="688"/>
      <c r="F51" s="688"/>
      <c r="G51" s="688"/>
      <c r="H51" s="688"/>
      <c r="I51" s="688"/>
      <c r="J51" s="688"/>
      <c r="K51" s="688"/>
      <c r="L51" s="688"/>
      <c r="M51" s="689"/>
      <c r="N51" s="692"/>
      <c r="O51" s="692"/>
      <c r="P51" s="692"/>
      <c r="Q51" s="692"/>
      <c r="R51" s="693"/>
    </row>
    <row r="52" spans="2:18" x14ac:dyDescent="0.35">
      <c r="B52" s="695" t="s">
        <v>317</v>
      </c>
      <c r="C52" s="696">
        <v>98</v>
      </c>
      <c r="D52" s="687"/>
      <c r="E52" s="688"/>
      <c r="F52" s="688"/>
      <c r="G52" s="688"/>
      <c r="H52" s="688"/>
      <c r="I52" s="688"/>
      <c r="J52" s="688"/>
      <c r="K52" s="688"/>
      <c r="L52" s="688"/>
      <c r="M52" s="689"/>
      <c r="N52" s="692"/>
      <c r="O52" s="692"/>
      <c r="P52" s="692"/>
      <c r="Q52" s="692"/>
      <c r="R52" s="693"/>
    </row>
    <row r="53" spans="2:18" ht="18.600000000000001" thickBot="1" x14ac:dyDescent="0.4">
      <c r="B53" s="697" t="s">
        <v>252</v>
      </c>
      <c r="C53" s="698">
        <v>101</v>
      </c>
      <c r="D53" s="699"/>
      <c r="E53" s="700"/>
      <c r="F53" s="700"/>
      <c r="G53" s="700"/>
      <c r="H53" s="700"/>
      <c r="I53" s="700"/>
      <c r="J53" s="700"/>
      <c r="K53" s="700"/>
      <c r="L53" s="700"/>
      <c r="M53" s="701"/>
      <c r="N53" s="702"/>
      <c r="O53" s="702"/>
      <c r="P53" s="702"/>
      <c r="Q53" s="702"/>
      <c r="R53" s="70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D0B-2307-4A73-9FC5-4EFFEA2AF878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704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96.625</v>
      </c>
      <c r="C6" s="220"/>
      <c r="D6"/>
      <c r="E6" s="221">
        <v>-0.125</v>
      </c>
      <c r="F6" s="618"/>
      <c r="H6" s="222">
        <f t="shared" ref="H6:H50" si="0">E6+B6</f>
        <v>96.5</v>
      </c>
      <c r="I6" s="224"/>
      <c r="K6" s="225"/>
      <c r="L6" s="411"/>
    </row>
    <row r="7" spans="1:18" ht="15.6" x14ac:dyDescent="0.3">
      <c r="A7" s="409">
        <v>8.875</v>
      </c>
      <c r="B7" s="218">
        <v>97</v>
      </c>
      <c r="C7" s="220"/>
      <c r="D7"/>
      <c r="E7" s="221">
        <v>-0.125</v>
      </c>
      <c r="F7" s="618"/>
      <c r="H7" s="222">
        <f t="shared" si="0"/>
        <v>96.875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97.375</v>
      </c>
      <c r="C8" s="220"/>
      <c r="D8"/>
      <c r="E8" s="221">
        <v>-0.125</v>
      </c>
      <c r="F8" s="618"/>
      <c r="H8" s="222">
        <f t="shared" si="0"/>
        <v>97.25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97.75</v>
      </c>
      <c r="C9" s="220"/>
      <c r="D9"/>
      <c r="E9" s="221">
        <v>-0.125</v>
      </c>
      <c r="F9" s="618"/>
      <c r="H9" s="222">
        <f t="shared" si="0"/>
        <v>97.625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98.125</v>
      </c>
      <c r="C10" s="220"/>
      <c r="D10"/>
      <c r="E10" s="221">
        <v>-0.125</v>
      </c>
      <c r="F10" s="618"/>
      <c r="H10" s="222">
        <f t="shared" si="0"/>
        <v>98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98.375</v>
      </c>
      <c r="C11" s="220"/>
      <c r="D11"/>
      <c r="E11" s="221">
        <v>-0.125</v>
      </c>
      <c r="F11" s="618"/>
      <c r="H11" s="222">
        <f t="shared" si="0"/>
        <v>98.25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98.625</v>
      </c>
      <c r="C12" s="220"/>
      <c r="D12"/>
      <c r="E12" s="221">
        <v>-0.125</v>
      </c>
      <c r="F12" s="618"/>
      <c r="H12" s="222">
        <f t="shared" si="0"/>
        <v>98.5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98.875</v>
      </c>
      <c r="C13" s="220"/>
      <c r="D13"/>
      <c r="E13" s="221">
        <v>-0.125</v>
      </c>
      <c r="F13" s="618"/>
      <c r="H13" s="222">
        <f t="shared" si="0"/>
        <v>98.75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99.125</v>
      </c>
      <c r="C14" s="220"/>
      <c r="D14"/>
      <c r="E14" s="221">
        <v>-0.125</v>
      </c>
      <c r="F14" s="618"/>
      <c r="H14" s="222">
        <f t="shared" si="0"/>
        <v>99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99.375</v>
      </c>
      <c r="C15" s="220"/>
      <c r="D15"/>
      <c r="E15" s="221">
        <v>-0.125</v>
      </c>
      <c r="F15" s="618"/>
      <c r="H15" s="222">
        <f t="shared" si="0"/>
        <v>99.25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99.625</v>
      </c>
      <c r="C16" s="220"/>
      <c r="D16"/>
      <c r="E16" s="221">
        <v>-0.125</v>
      </c>
      <c r="F16" s="618"/>
      <c r="H16" s="222">
        <f t="shared" si="0"/>
        <v>99.5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99.875</v>
      </c>
      <c r="C17" s="220"/>
      <c r="D17"/>
      <c r="E17" s="221">
        <v>-0.125</v>
      </c>
      <c r="F17" s="618"/>
      <c r="H17" s="222">
        <f t="shared" si="0"/>
        <v>99.75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100.125</v>
      </c>
      <c r="C18" s="220"/>
      <c r="D18"/>
      <c r="E18" s="221">
        <v>-0.125</v>
      </c>
      <c r="F18" s="618"/>
      <c r="H18" s="222">
        <f t="shared" si="0"/>
        <v>100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100.375</v>
      </c>
      <c r="C19" s="220"/>
      <c r="D19"/>
      <c r="E19" s="221">
        <v>-0.125</v>
      </c>
      <c r="F19" s="618"/>
      <c r="H19" s="222">
        <f t="shared" si="0"/>
        <v>100.25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100.625</v>
      </c>
      <c r="C20" s="220"/>
      <c r="D20"/>
      <c r="E20" s="221">
        <v>-0.125</v>
      </c>
      <c r="F20" s="618"/>
      <c r="H20" s="222">
        <f t="shared" si="0"/>
        <v>100.5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100.875</v>
      </c>
      <c r="C21" s="220"/>
      <c r="D21"/>
      <c r="E21" s="221">
        <v>-0.125</v>
      </c>
      <c r="F21" s="618"/>
      <c r="H21" s="222">
        <f t="shared" si="0"/>
        <v>100.75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101.125</v>
      </c>
      <c r="C22" s="220"/>
      <c r="D22"/>
      <c r="E22" s="221">
        <v>-0.125</v>
      </c>
      <c r="F22" s="618"/>
      <c r="H22" s="222">
        <f t="shared" si="0"/>
        <v>101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101.375</v>
      </c>
      <c r="C23" s="220"/>
      <c r="D23"/>
      <c r="E23" s="221">
        <v>-0.125</v>
      </c>
      <c r="F23" s="618"/>
      <c r="H23" s="222">
        <f t="shared" si="0"/>
        <v>101.25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101.625</v>
      </c>
      <c r="C24" s="220"/>
      <c r="D24"/>
      <c r="E24" s="221">
        <v>-0.125</v>
      </c>
      <c r="F24" s="618"/>
      <c r="H24" s="222">
        <f t="shared" si="0"/>
        <v>101.5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101.875</v>
      </c>
      <c r="C25" s="220"/>
      <c r="D25"/>
      <c r="E25" s="221">
        <v>-0.125</v>
      </c>
      <c r="F25" s="618"/>
      <c r="H25" s="222">
        <f t="shared" si="0"/>
        <v>101.75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102.125</v>
      </c>
      <c r="C26" s="220"/>
      <c r="D26"/>
      <c r="E26" s="221">
        <v>-0.125</v>
      </c>
      <c r="F26" s="618"/>
      <c r="H26" s="222">
        <f t="shared" si="0"/>
        <v>102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102.375</v>
      </c>
      <c r="C27" s="220"/>
      <c r="D27"/>
      <c r="E27" s="221">
        <v>-0.125</v>
      </c>
      <c r="F27" s="618"/>
      <c r="H27" s="222">
        <f t="shared" si="0"/>
        <v>102.25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102.625</v>
      </c>
      <c r="C28" s="220"/>
      <c r="D28"/>
      <c r="E28" s="221">
        <v>-0.125</v>
      </c>
      <c r="F28" s="618"/>
      <c r="H28" s="222">
        <f t="shared" si="0"/>
        <v>102.5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102.875</v>
      </c>
      <c r="C29" s="220"/>
      <c r="D29"/>
      <c r="E29" s="221">
        <v>-0.125</v>
      </c>
      <c r="F29" s="618"/>
      <c r="H29" s="222">
        <f t="shared" si="0"/>
        <v>102.75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103.125</v>
      </c>
      <c r="C30" s="220"/>
      <c r="D30"/>
      <c r="E30" s="221">
        <v>-0.125</v>
      </c>
      <c r="F30" s="618"/>
      <c r="H30" s="222">
        <f t="shared" si="0"/>
        <v>103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103.375</v>
      </c>
      <c r="C31" s="220"/>
      <c r="D31"/>
      <c r="E31" s="221">
        <v>-0.125</v>
      </c>
      <c r="F31" s="618"/>
      <c r="H31" s="222">
        <f t="shared" si="0"/>
        <v>103.25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103.625</v>
      </c>
      <c r="C32" s="220"/>
      <c r="D32"/>
      <c r="E32" s="221">
        <v>-0.125</v>
      </c>
      <c r="F32" s="618"/>
      <c r="H32" s="222">
        <f t="shared" si="0"/>
        <v>103.5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103.875</v>
      </c>
      <c r="C33" s="220"/>
      <c r="D33"/>
      <c r="E33" s="221">
        <v>-0.125</v>
      </c>
      <c r="F33" s="618"/>
      <c r="H33" s="222">
        <f t="shared" si="0"/>
        <v>103.75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104.125</v>
      </c>
      <c r="C34" s="220"/>
      <c r="D34"/>
      <c r="E34" s="221">
        <v>-0.125</v>
      </c>
      <c r="F34" s="618"/>
      <c r="H34" s="222">
        <f t="shared" si="0"/>
        <v>104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104.375</v>
      </c>
      <c r="C35" s="220"/>
      <c r="D35"/>
      <c r="E35" s="221">
        <v>-0.125</v>
      </c>
      <c r="F35" s="618"/>
      <c r="H35" s="222">
        <f t="shared" si="0"/>
        <v>104.25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104.625</v>
      </c>
      <c r="C36" s="220"/>
      <c r="D36"/>
      <c r="E36" s="221">
        <v>-0.125</v>
      </c>
      <c r="F36" s="618"/>
      <c r="H36" s="222">
        <f t="shared" si="0"/>
        <v>104.5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104.875</v>
      </c>
      <c r="C37" s="220"/>
      <c r="D37"/>
      <c r="E37" s="221">
        <v>-0.125</v>
      </c>
      <c r="F37" s="618"/>
      <c r="H37" s="222">
        <f t="shared" si="0"/>
        <v>104.75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105.125</v>
      </c>
      <c r="C38" s="220"/>
      <c r="D38"/>
      <c r="E38" s="221">
        <v>-0.125</v>
      </c>
      <c r="F38" s="618"/>
      <c r="H38" s="222">
        <f t="shared" si="0"/>
        <v>105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105.375</v>
      </c>
      <c r="C39" s="220"/>
      <c r="D39"/>
      <c r="E39" s="221">
        <v>-0.125</v>
      </c>
      <c r="F39" s="618"/>
      <c r="H39" s="222">
        <f t="shared" si="0"/>
        <v>105.25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105.625</v>
      </c>
      <c r="C40" s="220"/>
      <c r="D40"/>
      <c r="E40" s="221">
        <v>-0.125</v>
      </c>
      <c r="F40" s="618"/>
      <c r="H40" s="222">
        <f t="shared" si="0"/>
        <v>105.5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105.875</v>
      </c>
      <c r="C41" s="220"/>
      <c r="D41"/>
      <c r="E41" s="221">
        <v>-0.125</v>
      </c>
      <c r="F41" s="618"/>
      <c r="H41" s="222">
        <f t="shared" si="0"/>
        <v>105.75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106.125</v>
      </c>
      <c r="C42" s="220"/>
      <c r="D42"/>
      <c r="E42" s="221">
        <v>-0.125</v>
      </c>
      <c r="F42" s="618"/>
      <c r="H42" s="222">
        <f t="shared" si="0"/>
        <v>106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106.375</v>
      </c>
      <c r="C43" s="220"/>
      <c r="D43"/>
      <c r="E43" s="221">
        <v>-0.125</v>
      </c>
      <c r="F43" s="618"/>
      <c r="H43" s="222">
        <f t="shared" si="0"/>
        <v>106.25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106.625</v>
      </c>
      <c r="C44" s="220"/>
      <c r="D44"/>
      <c r="E44" s="221">
        <v>-0.125</v>
      </c>
      <c r="F44" s="618"/>
      <c r="H44" s="222">
        <f t="shared" si="0"/>
        <v>106.5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106.875</v>
      </c>
      <c r="C45" s="220"/>
      <c r="D45"/>
      <c r="E45" s="221">
        <v>-0.125</v>
      </c>
      <c r="F45" s="618"/>
      <c r="H45" s="222">
        <f t="shared" si="0"/>
        <v>106.75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107.125</v>
      </c>
      <c r="C46" s="220"/>
      <c r="D46"/>
      <c r="E46" s="221">
        <v>-0.125</v>
      </c>
      <c r="F46" s="618"/>
      <c r="H46" s="222">
        <f t="shared" si="0"/>
        <v>107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107.375</v>
      </c>
      <c r="C47" s="220"/>
      <c r="D47"/>
      <c r="E47" s="221">
        <v>-0.125</v>
      </c>
      <c r="F47" s="618"/>
      <c r="H47" s="222">
        <f t="shared" si="0"/>
        <v>107.25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107.625</v>
      </c>
      <c r="C48" s="220"/>
      <c r="D48"/>
      <c r="E48" s="221">
        <v>-0.125</v>
      </c>
      <c r="F48" s="618"/>
      <c r="H48" s="222">
        <f t="shared" si="0"/>
        <v>107.5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107.875</v>
      </c>
      <c r="C49" s="220"/>
      <c r="D49"/>
      <c r="E49" s="221">
        <v>-0.125</v>
      </c>
      <c r="F49" s="618"/>
      <c r="H49" s="222">
        <f t="shared" si="0"/>
        <v>107.75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108.125</v>
      </c>
      <c r="C50" s="220"/>
      <c r="D50"/>
      <c r="E50" s="221">
        <v>-0.125</v>
      </c>
      <c r="F50" s="618"/>
      <c r="H50" s="222">
        <f t="shared" si="0"/>
        <v>108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851A-E585-427D-988A-12E756D3632E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5.109375" customWidth="1"/>
    <col min="19" max="19" width="12.109375" bestFit="1" customWidth="1"/>
  </cols>
  <sheetData>
    <row r="1" spans="1:23" x14ac:dyDescent="0.3">
      <c r="A1" s="705" t="s">
        <v>318</v>
      </c>
      <c r="B1" s="706">
        <v>45390</v>
      </c>
      <c r="C1" s="707" t="str">
        <f>TEXT(B1,"YYYYMMDD")</f>
        <v>20240408</v>
      </c>
      <c r="S1" s="708" t="s">
        <v>319</v>
      </c>
      <c r="T1" s="708"/>
      <c r="U1" s="708"/>
    </row>
    <row r="2" spans="1:23" x14ac:dyDescent="0.3">
      <c r="A2" s="705" t="s">
        <v>320</v>
      </c>
      <c r="B2" s="705" t="s">
        <v>321</v>
      </c>
      <c r="C2" s="707" t="str">
        <f>"v"&amp;B2</f>
        <v>vA</v>
      </c>
      <c r="S2" s="708"/>
      <c r="T2" s="708"/>
      <c r="U2" s="708"/>
    </row>
    <row r="3" spans="1:23" x14ac:dyDescent="0.3">
      <c r="A3" s="705" t="s">
        <v>322</v>
      </c>
      <c r="B3" s="709">
        <v>5.32</v>
      </c>
      <c r="C3" s="710" t="s">
        <v>323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11" t="s">
        <v>324</v>
      </c>
      <c r="C5" s="711"/>
      <c r="D5" s="711"/>
      <c r="E5" s="199" t="s">
        <v>325</v>
      </c>
      <c r="F5" s="199"/>
      <c r="G5" s="199"/>
      <c r="H5" s="711" t="s">
        <v>207</v>
      </c>
      <c r="I5" s="711"/>
      <c r="J5" s="711"/>
      <c r="K5" s="199" t="s">
        <v>326</v>
      </c>
      <c r="L5" s="199"/>
      <c r="M5" s="199"/>
    </row>
    <row r="6" spans="1:23" s="715" customFormat="1" x14ac:dyDescent="0.3">
      <c r="A6" s="712" t="s">
        <v>195</v>
      </c>
      <c r="B6" s="712" t="s">
        <v>154</v>
      </c>
      <c r="C6" s="712" t="s">
        <v>327</v>
      </c>
      <c r="D6" s="712" t="s">
        <v>328</v>
      </c>
      <c r="E6" s="713" t="s">
        <v>154</v>
      </c>
      <c r="F6" s="712" t="s">
        <v>327</v>
      </c>
      <c r="G6" s="712" t="s">
        <v>328</v>
      </c>
      <c r="H6" s="712" t="s">
        <v>154</v>
      </c>
      <c r="I6" s="712" t="s">
        <v>327</v>
      </c>
      <c r="J6" s="712" t="s">
        <v>328</v>
      </c>
      <c r="K6" s="712" t="s">
        <v>154</v>
      </c>
      <c r="L6" s="712" t="s">
        <v>327</v>
      </c>
      <c r="M6" s="712" t="s">
        <v>328</v>
      </c>
      <c r="N6" s="714" t="s">
        <v>329</v>
      </c>
      <c r="O6" s="714"/>
      <c r="P6" s="714"/>
      <c r="Q6" s="714"/>
    </row>
    <row r="7" spans="1:23" x14ac:dyDescent="0.3">
      <c r="A7" s="716">
        <v>45383</v>
      </c>
      <c r="B7" s="717"/>
      <c r="C7">
        <v>0.125</v>
      </c>
      <c r="E7" s="717"/>
      <c r="F7">
        <v>0.125</v>
      </c>
      <c r="H7" s="717"/>
      <c r="I7">
        <v>0.125</v>
      </c>
      <c r="K7" s="717"/>
      <c r="L7">
        <v>0.125</v>
      </c>
      <c r="N7" s="718" t="s">
        <v>330</v>
      </c>
      <c r="O7" s="200"/>
      <c r="P7" s="200"/>
      <c r="Q7" s="200"/>
    </row>
    <row r="8" spans="1:23" x14ac:dyDescent="0.3">
      <c r="A8" s="716">
        <v>45384</v>
      </c>
      <c r="B8" s="717"/>
      <c r="C8">
        <v>-0.25</v>
      </c>
      <c r="E8" s="717"/>
      <c r="F8">
        <v>-0.25</v>
      </c>
      <c r="H8" s="717"/>
      <c r="I8">
        <v>-0.25</v>
      </c>
      <c r="K8" s="717"/>
      <c r="L8">
        <v>-0.25</v>
      </c>
      <c r="N8" s="718" t="s">
        <v>331</v>
      </c>
      <c r="O8" s="200"/>
      <c r="P8" s="200"/>
      <c r="Q8" s="200"/>
    </row>
    <row r="9" spans="1:23" x14ac:dyDescent="0.3">
      <c r="A9" s="716">
        <v>45385</v>
      </c>
      <c r="B9" s="717"/>
      <c r="C9">
        <v>-0.125</v>
      </c>
      <c r="E9" s="717"/>
      <c r="F9">
        <v>-0.125</v>
      </c>
      <c r="H9" s="717"/>
      <c r="I9">
        <v>-0.125</v>
      </c>
      <c r="K9" s="717"/>
      <c r="L9">
        <v>-0.125</v>
      </c>
      <c r="N9" s="718" t="s">
        <v>332</v>
      </c>
      <c r="O9" s="200"/>
      <c r="P9" s="200"/>
      <c r="Q9" s="200"/>
    </row>
    <row r="10" spans="1:23" x14ac:dyDescent="0.3">
      <c r="A10" s="716">
        <v>45386</v>
      </c>
      <c r="B10" s="717"/>
      <c r="C10">
        <v>0.125</v>
      </c>
      <c r="E10" s="717"/>
      <c r="F10">
        <v>0.125</v>
      </c>
      <c r="H10" s="717"/>
      <c r="I10">
        <v>0.125</v>
      </c>
      <c r="K10" s="717"/>
      <c r="L10">
        <v>0.125</v>
      </c>
      <c r="N10" s="718" t="s">
        <v>333</v>
      </c>
      <c r="O10" s="200"/>
      <c r="P10" s="200"/>
      <c r="Q10" s="200"/>
    </row>
    <row r="11" spans="1:23" x14ac:dyDescent="0.3">
      <c r="A11" s="716">
        <v>45387</v>
      </c>
      <c r="B11" s="717"/>
      <c r="E11" s="717"/>
      <c r="H11" s="717"/>
      <c r="I11">
        <v>0.375</v>
      </c>
      <c r="K11" s="717"/>
      <c r="N11" s="718" t="s">
        <v>334</v>
      </c>
      <c r="O11" s="200"/>
      <c r="P11" s="200"/>
      <c r="Q11" s="200"/>
    </row>
    <row r="12" spans="1:23" x14ac:dyDescent="0.3">
      <c r="A12" s="716">
        <v>45390</v>
      </c>
      <c r="B12" s="717"/>
      <c r="C12">
        <v>-0.125</v>
      </c>
      <c r="E12" s="717"/>
      <c r="F12">
        <v>-0.125</v>
      </c>
      <c r="H12" s="717"/>
      <c r="I12">
        <v>-0.125</v>
      </c>
      <c r="K12" s="717"/>
      <c r="L12">
        <v>-0.125</v>
      </c>
      <c r="N12" s="718" t="s">
        <v>335</v>
      </c>
      <c r="O12" s="200"/>
      <c r="P12" s="200"/>
      <c r="Q12" s="200"/>
    </row>
    <row r="13" spans="1:23" x14ac:dyDescent="0.3">
      <c r="A13" s="716"/>
      <c r="B13" s="717"/>
      <c r="E13" s="717"/>
      <c r="H13" s="717"/>
      <c r="K13" s="717"/>
      <c r="N13" s="718"/>
      <c r="O13" s="200"/>
      <c r="P13" s="200"/>
      <c r="Q13" s="200"/>
    </row>
    <row r="14" spans="1:23" x14ac:dyDescent="0.3">
      <c r="A14" s="716"/>
      <c r="B14" s="717"/>
      <c r="E14" s="717"/>
      <c r="H14" s="717"/>
      <c r="K14" s="717"/>
      <c r="N14" s="718"/>
      <c r="O14" s="200"/>
      <c r="P14" s="200"/>
      <c r="Q14" s="200"/>
    </row>
    <row r="15" spans="1:23" ht="15" thickBot="1" x14ac:dyDescent="0.35">
      <c r="A15" s="716"/>
      <c r="B15" s="717"/>
      <c r="E15" s="717"/>
      <c r="H15" s="717"/>
      <c r="K15" s="717"/>
      <c r="N15" s="718"/>
      <c r="O15" s="200"/>
      <c r="P15" s="200"/>
      <c r="Q15" s="200"/>
    </row>
    <row r="16" spans="1:23" ht="15" thickBot="1" x14ac:dyDescent="0.35">
      <c r="A16" s="716"/>
      <c r="B16" s="717"/>
      <c r="E16" s="717"/>
      <c r="H16" s="717"/>
      <c r="K16" s="717"/>
      <c r="N16" s="718"/>
      <c r="O16" s="200"/>
      <c r="P16" s="200"/>
      <c r="Q16" s="200"/>
      <c r="S16" s="719" t="s">
        <v>336</v>
      </c>
      <c r="T16" s="720"/>
      <c r="U16" s="720"/>
      <c r="V16" s="720"/>
      <c r="W16" s="721"/>
    </row>
    <row r="17" spans="1:23" x14ac:dyDescent="0.3">
      <c r="A17" s="716"/>
      <c r="B17" s="717"/>
      <c r="E17" s="717"/>
      <c r="H17" s="717"/>
      <c r="K17" s="717"/>
      <c r="N17" s="718"/>
      <c r="O17" s="200"/>
      <c r="P17" s="200"/>
      <c r="Q17" s="200"/>
      <c r="S17" s="225" t="s">
        <v>324</v>
      </c>
      <c r="T17" s="722">
        <v>-0.125</v>
      </c>
      <c r="U17" s="200"/>
      <c r="V17" s="200"/>
      <c r="W17" s="723"/>
    </row>
    <row r="18" spans="1:23" x14ac:dyDescent="0.3">
      <c r="A18" s="716"/>
      <c r="B18" s="717"/>
      <c r="E18" s="717"/>
      <c r="H18" s="717"/>
      <c r="K18" s="717"/>
      <c r="N18" s="718"/>
      <c r="O18" s="200"/>
      <c r="P18" s="200"/>
      <c r="Q18" s="200"/>
      <c r="S18" s="225" t="s">
        <v>325</v>
      </c>
      <c r="T18" s="722">
        <v>-0.125</v>
      </c>
      <c r="U18" s="200"/>
      <c r="V18" s="200"/>
      <c r="W18" s="723"/>
    </row>
    <row r="19" spans="1:23" x14ac:dyDescent="0.3">
      <c r="A19" s="716"/>
      <c r="B19" s="717"/>
      <c r="E19" s="717"/>
      <c r="H19" s="717"/>
      <c r="K19" s="717"/>
      <c r="N19" s="718"/>
      <c r="O19" s="200"/>
      <c r="P19" s="200"/>
      <c r="Q19" s="200"/>
      <c r="S19" s="225" t="s">
        <v>207</v>
      </c>
      <c r="T19" s="722">
        <v>-0.125</v>
      </c>
      <c r="U19" s="200"/>
      <c r="V19" s="200"/>
      <c r="W19" s="723"/>
    </row>
    <row r="20" spans="1:23" ht="15" thickBot="1" x14ac:dyDescent="0.35">
      <c r="A20" s="716"/>
      <c r="B20" s="717"/>
      <c r="E20" s="717"/>
      <c r="H20" s="717"/>
      <c r="K20" s="717"/>
      <c r="N20" s="718"/>
      <c r="O20" s="200"/>
      <c r="P20" s="200"/>
      <c r="Q20" s="200"/>
      <c r="S20" s="235" t="s">
        <v>326</v>
      </c>
      <c r="T20" s="724">
        <v>-0.125</v>
      </c>
      <c r="U20" s="725"/>
      <c r="V20" s="725"/>
      <c r="W20" s="726"/>
    </row>
    <row r="21" spans="1:23" x14ac:dyDescent="0.3">
      <c r="A21" s="716"/>
      <c r="B21" s="717"/>
      <c r="E21" s="717"/>
      <c r="H21" s="717"/>
      <c r="K21" s="717"/>
      <c r="N21" s="718"/>
      <c r="O21" s="200"/>
      <c r="P21" s="200"/>
      <c r="Q21" s="200"/>
    </row>
    <row r="22" spans="1:23" x14ac:dyDescent="0.3">
      <c r="A22" s="716"/>
      <c r="B22" s="717"/>
      <c r="E22" s="717"/>
      <c r="H22" s="717"/>
      <c r="K22" s="717"/>
      <c r="N22" s="718"/>
      <c r="O22" s="200"/>
      <c r="P22" s="200"/>
      <c r="Q22" s="200"/>
    </row>
    <row r="23" spans="1:23" x14ac:dyDescent="0.3">
      <c r="A23" s="716"/>
      <c r="B23" s="717"/>
      <c r="E23" s="717"/>
      <c r="H23" s="717"/>
      <c r="K23" s="717"/>
      <c r="N23" s="718"/>
      <c r="O23" s="200"/>
      <c r="P23" s="200"/>
      <c r="Q23" s="200"/>
    </row>
    <row r="24" spans="1:23" x14ac:dyDescent="0.3">
      <c r="A24" s="716"/>
      <c r="B24" s="717"/>
      <c r="E24" s="717"/>
      <c r="H24" s="717"/>
      <c r="K24" s="717"/>
      <c r="N24" s="718"/>
      <c r="O24" s="200"/>
      <c r="P24" s="200"/>
      <c r="Q24" s="200"/>
    </row>
    <row r="25" spans="1:23" x14ac:dyDescent="0.3">
      <c r="A25" s="716"/>
      <c r="B25" s="717"/>
      <c r="E25" s="717"/>
      <c r="H25" s="717"/>
      <c r="K25" s="717"/>
      <c r="N25" s="718"/>
      <c r="O25" s="200"/>
      <c r="P25" s="200"/>
      <c r="Q25" s="200"/>
    </row>
    <row r="26" spans="1:23" x14ac:dyDescent="0.3">
      <c r="A26" s="716"/>
      <c r="B26" s="717"/>
      <c r="E26" s="717"/>
      <c r="H26" s="717"/>
      <c r="K26" s="717"/>
      <c r="N26" s="718"/>
      <c r="O26" s="200"/>
      <c r="P26" s="200"/>
      <c r="Q26" s="200"/>
    </row>
    <row r="27" spans="1:23" x14ac:dyDescent="0.3">
      <c r="A27" s="716"/>
      <c r="B27" s="717"/>
      <c r="E27" s="717"/>
      <c r="H27" s="717"/>
      <c r="K27" s="717"/>
      <c r="N27" s="718"/>
      <c r="O27" s="200"/>
      <c r="P27" s="200"/>
      <c r="Q27" s="200"/>
    </row>
    <row r="28" spans="1:23" x14ac:dyDescent="0.3">
      <c r="A28" s="716"/>
      <c r="B28" s="717"/>
      <c r="E28" s="717"/>
      <c r="H28" s="717"/>
      <c r="K28" s="717"/>
      <c r="N28" s="718"/>
      <c r="O28" s="200"/>
      <c r="P28" s="200"/>
      <c r="Q28" s="200"/>
    </row>
    <row r="29" spans="1:23" x14ac:dyDescent="0.3">
      <c r="A29" s="716"/>
      <c r="B29" s="717"/>
      <c r="E29" s="717"/>
      <c r="H29" s="717"/>
      <c r="K29" s="717"/>
      <c r="N29" s="718"/>
      <c r="O29" s="200"/>
      <c r="P29" s="200"/>
      <c r="Q29" s="200"/>
    </row>
    <row r="30" spans="1:23" x14ac:dyDescent="0.3">
      <c r="A30" s="716"/>
      <c r="B30" s="717"/>
      <c r="E30" s="717"/>
      <c r="H30" s="717"/>
      <c r="K30" s="717"/>
      <c r="N30" s="718"/>
      <c r="O30" s="200"/>
      <c r="P30" s="200"/>
      <c r="Q30" s="200"/>
    </row>
    <row r="31" spans="1:23" x14ac:dyDescent="0.3">
      <c r="A31" s="716"/>
      <c r="B31" s="717"/>
      <c r="E31" s="717"/>
      <c r="H31" s="717"/>
      <c r="K31" s="717"/>
      <c r="N31" s="718"/>
      <c r="O31" s="200"/>
      <c r="P31" s="200"/>
      <c r="Q31" s="200"/>
    </row>
    <row r="32" spans="1:23" x14ac:dyDescent="0.3">
      <c r="A32" s="716"/>
      <c r="B32" s="717"/>
      <c r="E32" s="717"/>
      <c r="H32" s="717"/>
      <c r="K32" s="717"/>
      <c r="N32" s="718"/>
      <c r="O32" s="200"/>
      <c r="P32" s="200"/>
      <c r="Q32" s="200"/>
    </row>
    <row r="33" spans="1:17" x14ac:dyDescent="0.3">
      <c r="A33" s="716"/>
      <c r="B33" s="717"/>
      <c r="E33" s="717"/>
      <c r="H33" s="717"/>
      <c r="K33" s="717"/>
      <c r="N33" s="718"/>
      <c r="O33" s="200"/>
      <c r="P33" s="200"/>
      <c r="Q33" s="200"/>
    </row>
    <row r="34" spans="1:17" x14ac:dyDescent="0.3">
      <c r="A34" s="716"/>
      <c r="B34" s="717"/>
      <c r="E34" s="717"/>
      <c r="H34" s="717"/>
      <c r="K34" s="717"/>
      <c r="N34" s="718"/>
      <c r="O34" s="200"/>
      <c r="P34" s="200"/>
      <c r="Q34" s="200"/>
    </row>
    <row r="35" spans="1:17" x14ac:dyDescent="0.3">
      <c r="A35" s="716"/>
      <c r="B35" s="717"/>
      <c r="E35" s="717"/>
      <c r="H35" s="717"/>
      <c r="K35" s="717"/>
      <c r="N35" s="718"/>
      <c r="O35" s="200"/>
      <c r="P35" s="200"/>
      <c r="Q35" s="200"/>
    </row>
    <row r="36" spans="1:17" x14ac:dyDescent="0.3">
      <c r="A36" s="716"/>
    </row>
    <row r="37" spans="1:17" x14ac:dyDescent="0.3">
      <c r="A37" s="716"/>
      <c r="N37" s="200"/>
      <c r="O37" s="200"/>
      <c r="P37" s="200"/>
      <c r="Q37" s="200"/>
    </row>
    <row r="38" spans="1:17" x14ac:dyDescent="0.3">
      <c r="A38" s="716"/>
      <c r="N38" s="200"/>
      <c r="O38" s="200"/>
      <c r="P38" s="200"/>
      <c r="Q38" s="200"/>
    </row>
    <row r="39" spans="1:17" x14ac:dyDescent="0.3">
      <c r="A39" s="716"/>
      <c r="N39" s="200"/>
      <c r="O39" s="200"/>
      <c r="P39" s="200"/>
      <c r="Q39" s="200"/>
    </row>
    <row r="40" spans="1:17" x14ac:dyDescent="0.3">
      <c r="A40" s="716"/>
      <c r="N40" s="200"/>
      <c r="O40" s="200"/>
      <c r="P40" s="200"/>
      <c r="Q40" s="200"/>
    </row>
    <row r="41" spans="1:17" x14ac:dyDescent="0.3">
      <c r="A41" s="716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6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4A085029-FFE1-4AA6-A683-941E3D0790A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2024-04-08T15:00:54Z</dcterms:created>
  <dcterms:modified xsi:type="dcterms:W3CDTF">2024-04-08T15:01:13Z</dcterms:modified>
</cp:coreProperties>
</file>